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Šios_darbaknygės"/>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KOLEGIJOS POSEDZIAI/2025-02-07/Interneto svetainė/"/>
    </mc:Choice>
  </mc:AlternateContent>
  <xr:revisionPtr revIDLastSave="0" documentId="8_{866A0864-4639-4C39-A734-3A3D6389F636}" xr6:coauthVersionLast="47" xr6:coauthVersionMax="47" xr10:uidLastSave="{00000000-0000-0000-0000-000000000000}"/>
  <bookViews>
    <workbookView xWindow="-120" yWindow="-120" windowWidth="38640" windowHeight="21120" activeTab="2" xr2:uid="{00000000-000D-0000-FFFF-FFFF00000000}"/>
  </bookViews>
  <sheets>
    <sheet name="1 lentelė" sheetId="1" r:id="rId1"/>
    <sheet name="2 lentelė" sheetId="2" r:id="rId2"/>
    <sheet name="3 lentelė"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8" i="1" l="1"/>
  <c r="R67" i="1"/>
  <c r="R52" i="1"/>
  <c r="N120" i="1" l="1"/>
  <c r="O120" i="1"/>
  <c r="Q120" i="1"/>
  <c r="R120" i="1"/>
  <c r="S120" i="1"/>
  <c r="T120" i="1"/>
  <c r="U120" i="1"/>
  <c r="N117" i="1"/>
  <c r="O117" i="1"/>
  <c r="Q117" i="1"/>
  <c r="R117" i="1"/>
  <c r="S117" i="1"/>
  <c r="T117" i="1"/>
  <c r="U117" i="1"/>
  <c r="N107" i="1"/>
  <c r="O107" i="1"/>
  <c r="P107" i="1"/>
  <c r="Q107" i="1"/>
  <c r="R107" i="1"/>
  <c r="S107" i="1"/>
  <c r="T107" i="1"/>
  <c r="U107" i="1"/>
  <c r="N97" i="1"/>
  <c r="O97" i="1"/>
  <c r="O90" i="1" s="1"/>
  <c r="P97" i="1"/>
  <c r="Q97" i="1"/>
  <c r="R97" i="1"/>
  <c r="S97" i="1"/>
  <c r="S90" i="1" s="1"/>
  <c r="T97" i="1"/>
  <c r="U97" i="1"/>
  <c r="U90" i="1" s="1"/>
  <c r="N83" i="1"/>
  <c r="N80" i="1" s="1"/>
  <c r="O83" i="1"/>
  <c r="O80" i="1" s="1"/>
  <c r="Q83" i="1"/>
  <c r="Q80" i="1" s="1"/>
  <c r="R83" i="1"/>
  <c r="R80" i="1" s="1"/>
  <c r="S83" i="1"/>
  <c r="S80" i="1" s="1"/>
  <c r="T83" i="1"/>
  <c r="T80" i="1" s="1"/>
  <c r="U83" i="1"/>
  <c r="U80" i="1" s="1"/>
  <c r="N71" i="1"/>
  <c r="O71" i="1"/>
  <c r="P71" i="1"/>
  <c r="Q71" i="1"/>
  <c r="R71" i="1"/>
  <c r="S71" i="1"/>
  <c r="T71" i="1"/>
  <c r="U71" i="1"/>
  <c r="N65" i="1"/>
  <c r="O65" i="1"/>
  <c r="Q65" i="1"/>
  <c r="R65" i="1"/>
  <c r="S65" i="1"/>
  <c r="T65" i="1"/>
  <c r="U65" i="1"/>
  <c r="N48" i="1"/>
  <c r="N45" i="1" s="1"/>
  <c r="O48" i="1"/>
  <c r="O45" i="1" s="1"/>
  <c r="Q48" i="1"/>
  <c r="Q45" i="1" s="1"/>
  <c r="R48" i="1"/>
  <c r="R45" i="1" s="1"/>
  <c r="S48" i="1"/>
  <c r="S45" i="1" s="1"/>
  <c r="T48" i="1"/>
  <c r="T45" i="1" s="1"/>
  <c r="U48" i="1"/>
  <c r="U45" i="1" s="1"/>
  <c r="N36" i="1"/>
  <c r="N35" i="1" s="1"/>
  <c r="O36" i="1"/>
  <c r="O35" i="1" s="1"/>
  <c r="P36" i="1"/>
  <c r="P35" i="1" s="1"/>
  <c r="Q36" i="1"/>
  <c r="Q35" i="1" s="1"/>
  <c r="R36" i="1"/>
  <c r="R35" i="1" s="1"/>
  <c r="S36" i="1"/>
  <c r="S35" i="1" s="1"/>
  <c r="T36" i="1"/>
  <c r="T35" i="1" s="1"/>
  <c r="U36" i="1"/>
  <c r="U35" i="1" s="1"/>
  <c r="N27" i="1"/>
  <c r="N23" i="1" s="1"/>
  <c r="O27" i="1"/>
  <c r="O23" i="1" s="1"/>
  <c r="P27" i="1"/>
  <c r="P23" i="1" s="1"/>
  <c r="Q27" i="1"/>
  <c r="Q23" i="1" s="1"/>
  <c r="R27" i="1"/>
  <c r="R23" i="1" s="1"/>
  <c r="S27" i="1"/>
  <c r="S23" i="1" s="1"/>
  <c r="T27" i="1"/>
  <c r="T23" i="1" s="1"/>
  <c r="U27" i="1"/>
  <c r="U23" i="1" s="1"/>
  <c r="P123" i="1"/>
  <c r="P120" i="1" s="1"/>
  <c r="P118" i="1"/>
  <c r="P117" i="1" s="1"/>
  <c r="P85" i="1"/>
  <c r="P83" i="1" s="1"/>
  <c r="P80" i="1" s="1"/>
  <c r="P67" i="1"/>
  <c r="P65" i="1" s="1"/>
  <c r="P52" i="1"/>
  <c r="P48" i="1" s="1"/>
  <c r="P45" i="1" s="1"/>
  <c r="T90" i="1" l="1"/>
  <c r="R63" i="1"/>
  <c r="S63" i="1"/>
  <c r="T63" i="1"/>
  <c r="P90" i="1"/>
  <c r="S115" i="1"/>
  <c r="T115" i="1"/>
  <c r="Q63" i="1"/>
  <c r="N63" i="1"/>
  <c r="O115" i="1"/>
  <c r="N115" i="1"/>
  <c r="P63" i="1"/>
  <c r="U115" i="1"/>
  <c r="R115" i="1"/>
  <c r="O63" i="1"/>
  <c r="P115" i="1"/>
  <c r="R90" i="1"/>
  <c r="Q90" i="1"/>
  <c r="N90" i="1"/>
  <c r="U63" i="1"/>
  <c r="Q115" i="1"/>
  <c r="S129" i="1" l="1"/>
  <c r="T129" i="1"/>
  <c r="N129" i="1"/>
  <c r="O129" i="1"/>
  <c r="U129" i="1"/>
  <c r="R129" i="1"/>
  <c r="P129" i="1"/>
  <c r="Q129" i="1"/>
  <c r="K117" i="1" l="1"/>
  <c r="L117" i="1"/>
  <c r="M117" i="1"/>
  <c r="K120" i="1"/>
  <c r="L120" i="1"/>
  <c r="M120" i="1"/>
  <c r="K107" i="1"/>
  <c r="L107" i="1"/>
  <c r="M107" i="1"/>
  <c r="K97" i="1"/>
  <c r="L97" i="1"/>
  <c r="M97" i="1"/>
  <c r="K65" i="1"/>
  <c r="L65" i="1"/>
  <c r="M65" i="1"/>
  <c r="K71" i="1"/>
  <c r="L71" i="1"/>
  <c r="M71" i="1"/>
  <c r="K48" i="1"/>
  <c r="K45" i="1" s="1"/>
  <c r="L48" i="1"/>
  <c r="L45" i="1" s="1"/>
  <c r="M48" i="1"/>
  <c r="M45" i="1" s="1"/>
  <c r="J38" i="1"/>
  <c r="J36" i="1" s="1"/>
  <c r="J35" i="1" s="1"/>
  <c r="K36" i="1"/>
  <c r="K35" i="1" s="1"/>
  <c r="L36" i="1"/>
  <c r="L35" i="1" s="1"/>
  <c r="M36" i="1"/>
  <c r="M35" i="1" s="1"/>
  <c r="K27" i="1"/>
  <c r="K23" i="1" s="1"/>
  <c r="L27" i="1"/>
  <c r="L23" i="1" s="1"/>
  <c r="M27" i="1"/>
  <c r="M23" i="1" s="1"/>
  <c r="J31" i="1"/>
  <c r="J27" i="1" s="1"/>
  <c r="J23" i="1" s="1"/>
  <c r="J125" i="1"/>
  <c r="J123" i="1"/>
  <c r="J118" i="1"/>
  <c r="J117" i="1" s="1"/>
  <c r="J109" i="1"/>
  <c r="J107" i="1" s="1"/>
  <c r="J99" i="1"/>
  <c r="J97" i="1" s="1"/>
  <c r="K83" i="1"/>
  <c r="K80" i="1" s="1"/>
  <c r="L83" i="1"/>
  <c r="L80" i="1" s="1"/>
  <c r="J83" i="1"/>
  <c r="J120" i="1" l="1"/>
  <c r="J115" i="1" s="1"/>
  <c r="M63" i="1"/>
  <c r="K115" i="1"/>
  <c r="L63" i="1"/>
  <c r="J80" i="1"/>
  <c r="J90" i="1"/>
  <c r="K63" i="1"/>
  <c r="M115" i="1"/>
  <c r="M90" i="1"/>
  <c r="L115" i="1"/>
  <c r="L90" i="1"/>
  <c r="K90" i="1"/>
  <c r="J74" i="1"/>
  <c r="J71" i="1" s="1"/>
  <c r="J52" i="1"/>
  <c r="J48" i="1" s="1"/>
  <c r="J45" i="1" s="1"/>
  <c r="J67" i="1"/>
  <c r="J65" i="1" s="1"/>
  <c r="K129" i="1" l="1"/>
  <c r="J63" i="1"/>
  <c r="J129" i="1" s="1"/>
  <c r="M85" i="1"/>
  <c r="M83" i="1" s="1"/>
  <c r="M80" i="1" s="1"/>
  <c r="L129" i="1" l="1"/>
  <c r="M129" i="1" l="1"/>
</calcChain>
</file>

<file path=xl/sharedStrings.xml><?xml version="1.0" encoding="utf-8"?>
<sst xmlns="http://schemas.openxmlformats.org/spreadsheetml/2006/main" count="780" uniqueCount="456">
  <si>
    <t>Nr.</t>
  </si>
  <si>
    <t>Kodas</t>
  </si>
  <si>
    <t>Pavadinimas, mato vnt.</t>
  </si>
  <si>
    <t xml:space="preserve">Iš viso </t>
  </si>
  <si>
    <t>1.1.</t>
  </si>
  <si>
    <t>Tikslas, uždavinys, priemonė</t>
  </si>
  <si>
    <t>1.</t>
  </si>
  <si>
    <t>Iš jų: Lietuvos Respublikos valstybės biudžeto lėšos</t>
  </si>
  <si>
    <t>Stebėsenos rodikliai</t>
  </si>
  <si>
    <t>Pradinė rodiklio reikšmė (metai)</t>
  </si>
  <si>
    <t>Iš jų: ES ir kitos tarptautinės paramos lėšos</t>
  </si>
  <si>
    <t>Ataskaitiniu laikotarpiu pasiekta rodiklio reikšmė</t>
  </si>
  <si>
    <t>(Regiono plėtros plano įgyvendinimo ataskaitos forma)</t>
  </si>
  <si>
    <t>(regiono plėtros plano pavadinimas)</t>
  </si>
  <si>
    <t>2.</t>
  </si>
  <si>
    <t>3.</t>
  </si>
  <si>
    <t>Eil. Nr.</t>
  </si>
  <si>
    <t>Iš viso:</t>
  </si>
  <si>
    <r>
      <t>(</t>
    </r>
    <r>
      <rPr>
        <i/>
        <sz val="11"/>
        <color theme="0" tint="-0.499984740745262"/>
        <rFont val="Times New Roman"/>
        <family val="1"/>
        <charset val="186"/>
      </rPr>
      <t>data ir registracijos numeris</t>
    </r>
    <r>
      <rPr>
        <sz val="11"/>
        <color theme="0" tint="-0.499984740745262"/>
        <rFont val="Times New Roman"/>
        <family val="1"/>
        <charset val="186"/>
      </rPr>
      <t>)</t>
    </r>
  </si>
  <si>
    <t>PATVIRTINTA</t>
  </si>
  <si>
    <t xml:space="preserve">Siektina rodiklio reikšmė </t>
  </si>
  <si>
    <t xml:space="preserve">Siektina rodiklio tarpinė reikšmė </t>
  </si>
  <si>
    <r>
      <t xml:space="preserve">1 lentelė. Regiono plėtros plano įgyvendinimo rezultatai
</t>
    </r>
    <r>
      <rPr>
        <i/>
        <sz val="12"/>
        <color theme="0" tint="-0.499984740745262"/>
        <rFont val="Times New Roman"/>
        <family val="1"/>
        <charset val="186"/>
      </rPr>
      <t>(informacija nurodoma kaupiamuoju būdu)</t>
    </r>
  </si>
  <si>
    <r>
      <t xml:space="preserve">Pastabos, paaiškinimai </t>
    </r>
    <r>
      <rPr>
        <i/>
        <sz val="9"/>
        <color theme="0" tint="-0.499984740745262"/>
        <rFont val="Times New Roman"/>
        <family val="1"/>
        <charset val="186"/>
      </rPr>
      <t xml:space="preserve">(nepasiekus / neišlaikius nors vieno stebėsenos rodiklio ar Regionų plėtros programos įgyvendinimo priežiūros plane numatytų pažangos lėšų investavimo apimčių ir terminų, žemiau esančioje skiltyje nurodoma nepasiekimo priežastis) </t>
    </r>
  </si>
  <si>
    <t>Iš jų: 
kitos lėšos</t>
  </si>
  <si>
    <t>2 lentelė. Išankstinių sąlygų įgyvendinimo rezultatai</t>
  </si>
  <si>
    <r>
      <t xml:space="preserve">Išankstinių sąlygų įgyvendinimas  
</t>
    </r>
    <r>
      <rPr>
        <i/>
        <sz val="9"/>
        <color theme="0" tint="-0.499984740745262"/>
        <rFont val="Times New Roman"/>
        <family val="1"/>
        <charset val="186"/>
      </rPr>
      <t>(nurodoma, ar išankstinės sąlygos įgyvendintos, jei sąlygos neįgyvendintos, nurodoma įgyvendinimo eiga, priežastys, kodėl neįgyvendinta, ir terminai, kada planuojama sąlygas įgyvendinti)</t>
    </r>
  </si>
  <si>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</si>
  <si>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3 lentelė. Regiono problemos ir jų giluminės priežastys</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</si>
  <si>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</si>
  <si>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</si>
  <si>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</si>
  <si>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r>
      <t xml:space="preserve">Išankstinės sąlygos
</t>
    </r>
    <r>
      <rPr>
        <i/>
        <sz val="9"/>
        <color theme="0" tint="-0.499984740745262"/>
        <rFont val="Times New Roman"/>
        <family val="1"/>
        <charset val="186"/>
      </rPr>
      <t>(nurodomos Regionų plėtros programoje nustatytos išankstinės sąlygos (strategijų, planų, žemėlapių ar kitų dokumentų, tvirtinamų kompetentingų institucijų, parengimas), išskyrus  atvejus, kai visi išankstinių sąlygų reikalavimai nustatyti projekto lygmeniu)</t>
    </r>
  </si>
  <si>
    <r>
      <rPr>
        <b/>
        <sz val="12"/>
        <color theme="1"/>
        <rFont val="Times New Roman"/>
        <family val="1"/>
        <charset val="186"/>
      </rPr>
      <t>PANEVĖŽIO</t>
    </r>
    <r>
      <rPr>
        <sz val="12"/>
        <color theme="1"/>
        <rFont val="Times New Roman"/>
        <family val="1"/>
        <charset val="186"/>
      </rPr>
      <t xml:space="preserve"> </t>
    </r>
    <r>
      <rPr>
        <b/>
        <sz val="12"/>
        <color theme="1"/>
        <rFont val="Times New Roman"/>
        <family val="1"/>
        <charset val="186"/>
      </rPr>
      <t>REGIONO PLĖTROS PLANO</t>
    </r>
  </si>
  <si>
    <t>Pridėtinė vertė gamybos sąnaudomis pagal veiklos vykdymo vietą (nefinansinių įmonių), tenkanti vienam dirbančiajam per metus | tūkst. Eur</t>
  </si>
  <si>
    <t>Asmenys, patiriantys skurdo riziką ar socialinę atskirtį | procentai</t>
  </si>
  <si>
    <t xml:space="preserve">1.2. </t>
  </si>
  <si>
    <t>Sukurtos arba atkurtos teritorijos, naudojamos ekonominei, rekreacinei ar turizmo paskirčiai | hektarai</t>
  </si>
  <si>
    <t>2.1.</t>
  </si>
  <si>
    <t>Dviračiams skirtos infrastruktūros metinis naudotojų skaičius | naudotojai per metus</t>
  </si>
  <si>
    <t xml:space="preserve">2.2. </t>
  </si>
  <si>
    <t>Metinis konsoliduotų viešųjų paslaugų vartotojų skaičius | vartotojai per metus</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</si>
  <si>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</si>
  <si>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</si>
  <si>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3.1.</t>
  </si>
  <si>
    <t xml:space="preserve">Naujos arba modernizuotos švietimo infrastruktūros naudotojų skaičius per metus | </t>
  </si>
  <si>
    <t>Mokyklų, kuriose buvo įdiegtos universalaus dizaino ir kitos inžinerinės priemonės, aplinką pritaikant asmenims turintiems negalią, dalis nuo visų mokyklų | procentas</t>
  </si>
  <si>
    <t>0 (2022)</t>
  </si>
  <si>
    <t>Vaikų, pasinaudojusių pavėžėjimo paslaugomis naujai įsigytomis transporto priemonėmis, skaičius per metus | asmenų per metus</t>
  </si>
  <si>
    <t>3.1.1.</t>
  </si>
  <si>
    <t>3.2.</t>
  </si>
  <si>
    <t xml:space="preserve">4. </t>
  </si>
  <si>
    <t>Tikslas: Didinti kokybiškų ir inovatyvių sveikatos priežiūros paslaugų prieinamumą</t>
  </si>
  <si>
    <t>Gydymo priemonėmis išvengiamas mirtingumas | mirusiųjų skaičius 100 tūkst. gyventojų</t>
  </si>
  <si>
    <t xml:space="preserve">4.1. </t>
  </si>
  <si>
    <t>Asmenų, po dalyvavimo veiklose, pagerinusių sveikatos raštingumo kompetenciją, dalis | procentai</t>
  </si>
  <si>
    <t>77 (2025)</t>
  </si>
  <si>
    <t>79 (2029)</t>
  </si>
  <si>
    <t>Asmenų, palankiai vertinančių visuomenės sveikatos priežiūros paslaugų kokybę, dalis | procentai</t>
  </si>
  <si>
    <t>80 (2029)</t>
  </si>
  <si>
    <t>4.2.</t>
  </si>
  <si>
    <t>Ilgalaikės priežiūros paslaugų gavėjų, palankiai vertinančių gaunamų paslaugų kokybę, dalis | procentai</t>
  </si>
  <si>
    <t>Naujos arba modernizuotos sveikatos priežiūros infrastruktūros naudotojų skaičius per metus | naudotojai per metus</t>
  </si>
  <si>
    <t xml:space="preserve">5. </t>
  </si>
  <si>
    <t xml:space="preserve">Šiltnamio efektą sukeliančių dujų išmetimas 1 gyventojui – gyventojų kelionių įtaka (lengvųjų automobilių, motociklų, mopedų ir viešojo transporto naudojimas) | tonos </t>
  </si>
  <si>
    <t>1,57 (2018-2019)</t>
  </si>
  <si>
    <t xml:space="preserve">5.1. </t>
  </si>
  <si>
    <t>5.2.</t>
  </si>
  <si>
    <t>6.</t>
  </si>
  <si>
    <t>Gyventojų, aprūpinamų centralizuotai teikiamomis nuotekų tvarkymo paslaugomis, dalis, palyginti su visais gyventojais | procentai</t>
  </si>
  <si>
    <t>Paruoštų pakartotinai naudoti ir perdirbtų komunalinių atliekų dalis | procentai</t>
  </si>
  <si>
    <t>6.1.</t>
  </si>
  <si>
    <t>Rekultivuota žemė, naudojama žaliesiems plotams, socialiniams būstams, ekonominei arba kitai paskirčiai | hektarai</t>
  </si>
  <si>
    <t>Gyventojai, galintys naudotis nauja ar patobulinta žaliąja infrastruktūra | asmenys</t>
  </si>
  <si>
    <t xml:space="preserve">6.2. </t>
  </si>
  <si>
    <t>Surinktos atskirai išrūšiuotos atliekos |  tonos per metus</t>
  </si>
  <si>
    <t>6.3.</t>
  </si>
  <si>
    <t>Gyventojai, prisijungę prie patobulintų viešojo vandens tiekimo sistemų | asmenys</t>
  </si>
  <si>
    <t>Gyventojai, prisijungę bent prie antrinių viešojo nuotekų valymo įrenginių | asmenys</t>
  </si>
  <si>
    <t xml:space="preserve">7. </t>
  </si>
  <si>
    <t>Patenkintas socialinio būsto poreikis nuo tokią teisę turinčių asmenų (šeimų) skaičiaus | procentai</t>
  </si>
  <si>
    <t>Socialines paslaugas gaunančių tikslinės grupės asmenų dalis nuo bendro su skurdo rizika ar socialine atskirtimi susiduriančių gyventojų skaičiaus | procentai</t>
  </si>
  <si>
    <t xml:space="preserve">7.1. </t>
  </si>
  <si>
    <t>Asmenų, turinčių intelekto ir (ar) psichikos negalią, gavusių paslaugas naujoje ar modernizuotoje infrastruktūroje skaičius per metus | asmenys per metus</t>
  </si>
  <si>
    <t>7.2.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</si>
  <si>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</si>
  <si>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</si>
  <si>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 xml:space="preserve">Metinis konsoliduotų viešųjų paslaugų vartotojų skaičius | vartotojai per metus </t>
  </si>
  <si>
    <t>R.B.2.2071</t>
  </si>
  <si>
    <t>R.B.2.2070</t>
  </si>
  <si>
    <t>R.S.2.3027</t>
  </si>
  <si>
    <t>R.S.2.3026</t>
  </si>
  <si>
    <t>R.S.2.3030</t>
  </si>
  <si>
    <t xml:space="preserve">P.S.2.1024 </t>
  </si>
  <si>
    <t xml:space="preserve">P.S.2.1025 </t>
  </si>
  <si>
    <t xml:space="preserve">P.B.2.0066 </t>
  </si>
  <si>
    <t xml:space="preserve">P.B.2.0067 </t>
  </si>
  <si>
    <t xml:space="preserve">P.S.2.1029 </t>
  </si>
  <si>
    <t>4.1.1.</t>
  </si>
  <si>
    <t>R.S.2.3523</t>
  </si>
  <si>
    <t>R.S.2.3526</t>
  </si>
  <si>
    <t>Asmenys, dalyvavę sveikatos raštingumo didinimo veiklose | asmenys</t>
  </si>
  <si>
    <t>Paramą gavusių nacionalinio, regionų ar vietos lygmens viešojo administravimo ar viešąsias paslaugas teikiančių įstaigų skaičius | subjektų skaičius</t>
  </si>
  <si>
    <t>7.1.1.</t>
  </si>
  <si>
    <t>R.S.2.3031</t>
  </si>
  <si>
    <t>P.S.2.1030</t>
  </si>
  <si>
    <t>Paslaugų intelekto ir (ar) psichikos negalią turintiems asmenims vietų skaičius naujoje ar modernizuotoje infrastruktūroje  | skaičius</t>
  </si>
  <si>
    <t>5.1.1.</t>
  </si>
  <si>
    <t>R.B.2.2064</t>
  </si>
  <si>
    <t>R.S.2.3024</t>
  </si>
  <si>
    <t>Dviračiams skirta infrastruktūra, kuriai suteikta parama  | kilometrai</t>
  </si>
  <si>
    <t>Įdiegtos saugų eismą gerinančios priemonės vietinės reikšmės keliuose (gatvėse)  | skaičius</t>
  </si>
  <si>
    <t>6.3.1.</t>
  </si>
  <si>
    <t>RCR41 R.B.2.2041</t>
  </si>
  <si>
    <t>RCR42 R.B.2.2042</t>
  </si>
  <si>
    <t>P.B.2.0030</t>
  </si>
  <si>
    <t>P.B.2.0031</t>
  </si>
  <si>
    <t>P.B.2.0032</t>
  </si>
  <si>
    <t>P.S.2.1013</t>
  </si>
  <si>
    <t>Nauji arba atnaujinti geriamojo vandens ruošimo pajėgumai  | m3 /parą</t>
  </si>
  <si>
    <t>7.2.1</t>
  </si>
  <si>
    <t>R.B.2.2067</t>
  </si>
  <si>
    <t>P.B.2.0065</t>
  </si>
  <si>
    <t>Naujų arba modernizuotų socialinių būstų talpumas   | asmenys</t>
  </si>
  <si>
    <t>Tikslas: Didinti regiono 
investicinį 
patrauklumą 
aukštesnę 
pridėtinę vertę 
kuriančio verslo 
plėtrai</t>
  </si>
  <si>
    <t>Tikslas: Didinti regiono 
turistinį bei 
kultūrinio 
gyvenimo 
patrauklumą</t>
  </si>
  <si>
    <t>Tikslas: Gerinti švietimo 
ir mokymo 
paslaugų kokybę 
bei didinti 
prieinamumą ir 
veiksmingumą</t>
  </si>
  <si>
    <t>4.</t>
  </si>
  <si>
    <t>Tikslas: Gerinti darnaus 
judumo sistemą</t>
  </si>
  <si>
    <t xml:space="preserve">6. </t>
  </si>
  <si>
    <t>Tikslas: Didinti 
socialinių 
paslaugų ir 
infrastruktūros 
prieinamumą</t>
  </si>
  <si>
    <t>1.2.1.</t>
  </si>
  <si>
    <t>2.1.1.</t>
  </si>
  <si>
    <t>4.2.1.</t>
  </si>
  <si>
    <t xml:space="preserve">P.S.2.1519 </t>
  </si>
  <si>
    <t xml:space="preserve">P.B.2.0518 (EECO018) </t>
  </si>
  <si>
    <t xml:space="preserve">P.B.2.0058 </t>
  </si>
  <si>
    <t xml:space="preserve">P.S.2.1023 </t>
  </si>
  <si>
    <t>6.1.1.</t>
  </si>
  <si>
    <t>7.2.2.</t>
  </si>
  <si>
    <t>Panaikintos juodosios dėmės ar avaringos vietos vietinės reikšmės keliuose (gatvėse) | skaičius</t>
  </si>
  <si>
    <r>
      <t>Priešlaikinės mirtys, priskiriamos ilgalaikiam kietųjų dalelių KD</t>
    </r>
    <r>
      <rPr>
        <vertAlign val="subscript"/>
        <sz val="9"/>
        <rFont val="Times New Roman"/>
        <family val="1"/>
        <charset val="186"/>
      </rPr>
      <t>2,5</t>
    </r>
    <r>
      <rPr>
        <sz val="9"/>
        <rFont val="Times New Roman"/>
        <family val="1"/>
        <charset val="186"/>
      </rPr>
      <t xml:space="preserve"> poveikiui | mirusiųjų skaičius 100 tūkst. gyventojų</t>
    </r>
  </si>
  <si>
    <r>
      <t>Potencialių taršos židinių tankumas 300 gyv./km</t>
    </r>
    <r>
      <rPr>
        <vertAlign val="superscript"/>
        <sz val="9"/>
        <rFont val="Times New Roman"/>
        <family val="1"/>
        <charset val="186"/>
      </rPr>
      <t>2</t>
    </r>
    <r>
      <rPr>
        <sz val="9"/>
        <rFont val="Times New Roman"/>
        <family val="1"/>
        <charset val="186"/>
      </rPr>
      <t xml:space="preserve"> ir didesnio tankumo ir aplinkinėje teritorijoje (iki 2 km.) | vnt./km</t>
    </r>
    <r>
      <rPr>
        <vertAlign val="superscript"/>
        <sz val="9"/>
        <rFont val="Times New Roman"/>
        <family val="1"/>
        <charset val="186"/>
      </rPr>
      <t>2</t>
    </r>
  </si>
  <si>
    <r>
      <t>Nepralaidžių dangų ir žaliosios infrastruktūros plotų santykis 1 500 gyv./km</t>
    </r>
    <r>
      <rPr>
        <vertAlign val="superscript"/>
        <sz val="9"/>
        <rFont val="Times New Roman"/>
        <family val="1"/>
        <charset val="186"/>
      </rPr>
      <t>2</t>
    </r>
    <r>
      <rPr>
        <sz val="9"/>
        <rFont val="Times New Roman"/>
        <family val="1"/>
        <charset val="186"/>
      </rPr>
      <t xml:space="preserve"> ir didesnio tankumo teritorijoje</t>
    </r>
  </si>
  <si>
    <r>
      <t xml:space="preserve">Patvirtintos teritorinės strategijos, atitinkančios Europos Parlamento ir Tarybos reglamento </t>
    </r>
    <r>
      <rPr>
        <u/>
        <sz val="9"/>
        <color rgb="FF0563C1"/>
        <rFont val="Times New Roman"/>
        <family val="1"/>
        <charset val="186"/>
      </rPr>
      <t>(ES) 2021/1060</t>
    </r>
    <r>
      <rPr>
        <sz val="9"/>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</si>
  <si>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 xml:space="preserve">Išankstinės sąlygos Regionų plėtros programoje nenustatytos. </t>
  </si>
  <si>
    <t>Netaikoma.</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</si>
  <si>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</si>
  <si>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</si>
  <si>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</si>
  <si>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</si>
  <si>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 xml:space="preserve">Savivaldybės tarybos patvirtintas darnaus judumo mieste planas, kurio parengimas finansuotas 2014–2020 m. ES fondų lėšomis. </t>
  </si>
  <si>
    <t>Pagal Lietuvos Respublikos alternatyviųjų degalų įstatymo nuostatas  parengtas ir patvirtintas viešųjų ir pusiau viešųjų elektromobilių įkrovimo prieigų vietinės reikšmės keliuose planas iki 2030 m.</t>
  </si>
  <si>
    <t>Projekto veiklų atitiktis geriamojo vandens tiekimo ir nuotekų tvarkymo infrastruktūros plėtros planui.</t>
  </si>
  <si>
    <t>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</si>
  <si>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</si>
  <si>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</si>
  <si>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Veiklų atitiktis patvirtintiems regioniniams ir (ar) savivaldybių atliekų prevencijos ir tvarkymo planams, parengtiems Valstybiniam atliekų prevencijos ir tvarkymo 2021–2027 m. planui įgyvendinti.</t>
  </si>
  <si>
    <t xml:space="preserve">Neplanuojama veikla, kuriai taikoma išankstinė sąlyga. </t>
  </si>
  <si>
    <t xml:space="preserve">2022-2030 m. Panevėžio regiono plėtros plane, patvirtintame Panevėžio regiono plėtros tarybos 2023 m. rugsėjo 6 d. sprendimu Nr. TS-30 (2023-12-22 sprendimo Nr. TS-38 redakcija), suplanuota PP "Gyventojų sveikatos raštingumo didinimas". PP pagrindimo aprašas patvirtintas 2023-12-04 NR. PA-8. Atitiktis išankstinei sąlygai vertinama PĮP vertinimo metu. </t>
  </si>
  <si>
    <t>Panevėžio miesto savivaldybės tarybos 2023-10-19 sprendimu Nr. 1-309 "Dėl Savivaldybės tarybos 2018 m. liepos 23 d. sprendimo Nr. 1-248 "Dėl Panevėžio miesto darnaus judumo plano patvirtinimo" pakeitimo", pakeistas Panevėžio miesto darnaus judumo planas (http://195.182.86.148/aktai/Default.aspx?Id=3&amp;DocId=21058275&amp;KlasId=9). 2022-2030 m. Panevėžio regiono plėtros plane, patvirtintame Panevėžio regiono plėtros tarybos 2023 m. rugsėjo 6 d. sprendimu Nr. TS-30 (2023-12-22 sprendimo Nr. TS-38 redakcija), suplanuota PP "Darnus judumas Panevėžio mieste". PP pagrindimo aprašas patvirtintas 2023-11-21 Nr. PA-5. Šioje PP suplanuoti projektai yra įtaukti į 2023-2029 m. Panevėžio miesto tvarios plėtros strategiją.</t>
  </si>
  <si>
    <t>Panevėžio regiono plėtros tarybos  2022 m.  rugsėjo 12 d. sprendimu Nr. TS-8 „Dėl pritarimo Perėjimo nuo institucinės globos prie šeimoje ir bendruomenėje teikiamų paslaugų Panevėžio regiono žemėlapiui” pritarta su  Lietuvos Respublikos socialinės apsaugos ir darbo ministerija suderintam Perėjimo nuo institucinės globos prie šeimoje ir bendruomenėje teikiamų paslaugų Panevėžio regiono žemėlapio projektui. 2022-2030 m. Panevėžio regiono plėtros plane, patvirtintame Panevėžio regiono plėtros tarybos 2023 m. rugsėjo 6 d. sprendimu Nr. TS-30 (2023-12-22 sprendimo Nr. TS-38 redakcija), suplanuota PP "Socialinių paslaugų deinstitucionalizacija". PP pagrindimo aprašas patvirtintas 2023-12-14 Nr. PA-9. Panevėžio regiono plėtros tarybai 2023 m. gruodžio 22 sprendimu Nr. TS-37 "Dėl Panevėžio regiono plėtos tarybos 2022 m. rugsėjo 12 d. sprendimo Nr. TS-8 „Dėl pritarimo Perėjimo nuo institucinės globos prie šeimoje ir bendruomenėje teikiamų paslaugų Panevėžio regiono žemėlapiui“ pakeitimo“ pakeitus Perėjimo nuo institucinės globos prie šeimoje ir bendruomenėje teikiamų paslaugų Panevėžio regiono žemėlapį, PP planuojami įgyvendinti veiksmai atitinka Perėjimo nuo institucinės globos prie šeimoje ir bendruomenėje teikiamų paslaugų Panevėžio regiono žemėlapį pilna apimtimi.</t>
  </si>
  <si>
    <t>Gyventojų užimtumo lygis (15–64 metų) | procentai</t>
  </si>
  <si>
    <t>Sukurtų naujų ikimokyklinio ugdymo vietų skaičius | skaičius</t>
  </si>
  <si>
    <t>Mokyklos, kuriose buvo įdiegtos universalaus dizaino ir kitos inžinerinės priemonės pritaikant aplinką asmenims, turintiems negalią | skaičius</t>
  </si>
  <si>
    <t>Naujos arba modernizuotos vaikų priežiūros infrastruktūros mokymo klasių talpumas | asmenys</t>
  </si>
  <si>
    <t>Naujos arba modernizuotos švietimo infrastruktūros mokymo klasių talpumas | asmenys</t>
  </si>
  <si>
    <t>Tikslinės transporto priemonės | skaičius</t>
  </si>
  <si>
    <t>Sveikatos priežiūros specialistų, kurie po dalyvavimo veiklose mažiausiai 2 metus dirbo sveikatos priežiūros įstaigose | dalis</t>
  </si>
  <si>
    <t>Naujos arba modernizuotos švietimo infrastruktūros naudotojų skaičius per metus  | naudotojai per metus</t>
  </si>
  <si>
    <t>Naujos arba modernizuotos vaikų priežiūros infrastruktūros naudotojų skaičius per metus | naudotojai per metus</t>
  </si>
  <si>
    <t>Mokinių, kurie naudojasi sukurta visos dienos mokyklos infrastruktūra, skaičius | asmenys per metus</t>
  </si>
  <si>
    <t>Mokyklų, kuriose buvo įdiegtos universalaus dizaino ir kitos inžinerinės priemonės, aplinką pritaikant asmenims, turintiems negalią, dalis nuo visų mokyklų  | procentas</t>
  </si>
  <si>
    <t>Vaikų, pasinaudojusių pavėžėjimo paslaugomis naujai įsigytomis transporto priemonėmis, skaičius per metus | asmenys per metus</t>
  </si>
  <si>
    <t>Naujos ar modernizuotos vaikų priežiūros infrastruktūros naudotojų skaičius per metus | naudotojai per metus</t>
  </si>
  <si>
    <t>Asmenų, po dalyvavimo veiklose pagerinusių sveikatos raštingumo kompetenciją, dalis | procentai</t>
  </si>
  <si>
    <t>Žuvusiųjų keliuose skaičius | skaičius, tenkantis 1 mln. gyventojų</t>
  </si>
  <si>
    <t>Dviračiams skirtos infrastruktūros naudotojų skaičius per metus  | naudotojai per metus</t>
  </si>
  <si>
    <t>Panaikintos juodosios dėmės ar avaringos vietos vietinės reikšmės keliuose (gatvėse)  | skaičius</t>
  </si>
  <si>
    <t>Gyventojų, aprūpinamų geriamojo vandens tiekimo paslaugomis, dalis, palyginti su visais gyventojais | procentai</t>
  </si>
  <si>
    <t>Naujų arba modernizuotų socialinių būstų 
naudotojų skaičius per metus  | naudotojai per 
metus</t>
  </si>
  <si>
    <t xml:space="preserve">2022-2030 m. Panevėžio regiono plėtros plane, patvirtintame Panevėžio regiono plėtros tarybos 2023 m. rugsėjo 6 d. sprendimu Nr. TS-30 (2023-12-22 sprendimo Nr. TS-38 redakcija), suplanuota PP "Geriamojo vandens tiekimo ir nuotekų tvarkymo paslaugų prieinamumo didinimas". PP pagrindimo aprašas patvirtintas 2023-11-21 Nr. PA-4. Atitkitis išankstinės sąlygos reikalavimams vertinama PĮP vertinimo metu. </t>
  </si>
  <si>
    <t>Panevėžio regiono plėtros tarybos</t>
  </si>
  <si>
    <r>
      <t xml:space="preserve">  </t>
    </r>
    <r>
      <rPr>
        <u/>
        <sz val="12"/>
        <color theme="1"/>
        <rFont val="Times New Roman"/>
        <family val="1"/>
        <charset val="186"/>
      </rPr>
      <t>Nr.</t>
    </r>
    <r>
      <rPr>
        <sz val="12"/>
        <color theme="1"/>
        <rFont val="Times New Roman"/>
        <family val="1"/>
        <charset val="186"/>
      </rPr>
      <t xml:space="preserve"> </t>
    </r>
  </si>
  <si>
    <t>2024 METŲ ĮGYVENDINIMO ATASKAITA</t>
  </si>
  <si>
    <t>Tikslas: 
Didinti regiono investicinį patrauklumą aukštesnę pridėtinę vertę kuriančio verslo plėtrai</t>
  </si>
  <si>
    <t>Uždavinys: 
Paskatinti verslumą regione</t>
  </si>
  <si>
    <t>Uždavinys: 
Pagerinti regiono investicinę aplinką</t>
  </si>
  <si>
    <t>Tikslas: 
Didinti regiono turistinį bei kultūrinio gyvenimo patrauklumą</t>
  </si>
  <si>
    <t>Uždavinys: 
Padidinti regiono turistinį ir kultūrinį konkurencingumą gerinant lankytinų vietų pasiekiamumą</t>
  </si>
  <si>
    <t>Uždavinys: 
Sudaryti sąlygas inovatyvioms turizmo paslaugoms bei efektyviai paslaugų rinkodarai regione</t>
  </si>
  <si>
    <t>Tikslas: 
Gerinti švietimo ir mokymo paslaugų kokybę bei didinti prieinamumą ir veiksmingumą</t>
  </si>
  <si>
    <t>Uždavinys: 
Padidinti vienodas galimybes švietime mažinant mokymosi ir švietimo pagalbos netolygumus regione</t>
  </si>
  <si>
    <t>Priemonė: 
Švietimo paslaugų prieinamumo didinimas</t>
  </si>
  <si>
    <t>Uždavinys: 
Plėtoti  ikimokykliniam ir priešmokykliniam ugdymui reikiamą infrastruktūrą</t>
  </si>
  <si>
    <t>Tikslas: 
Didinti kokybiškų ir inovatyvių sveikatos priežiūros paslaugų prieinamumą</t>
  </si>
  <si>
    <t>Uždavinys: 
Padidinti gyventojų švietimą ir sąmoningumą fizinės ir psichinės sveikatos išsaugojimo klausimais</t>
  </si>
  <si>
    <t>Priemonė: 
Gyventojų sveikatos raštingumo didinimas</t>
  </si>
  <si>
    <t>Uždavinys: 
Sudaryti sąlygas inovatyvioms ilgalaikės priežiūros paslaugoms teikti</t>
  </si>
  <si>
    <t>Priemonė: 
Inovatyvių ilgalaikės priežiūros paslaugų infrastruktūros plėtra</t>
  </si>
  <si>
    <t>Tikslas: 
Gerinti darnaus judumo sistemą</t>
  </si>
  <si>
    <t>Uždavinys: 
Pagerinti susisiekimo infrastruktūrą bei susisiekimo kokybę</t>
  </si>
  <si>
    <t>Priemonė: 
Darnus judumas Panevėžio mieste</t>
  </si>
  <si>
    <t>Uždavinys: 
Padidinti viešojo transporto sistemos integralumą</t>
  </si>
  <si>
    <t>Tikslas: 
Skatinti tvarų išteklių naudojimą ir gerinti aplinkos būklę</t>
  </si>
  <si>
    <t>Uždavinys: 
Plėtoti žaliąją infrastruktūrą ir sumažinti aplinkos užterštumą</t>
  </si>
  <si>
    <t>Priemonė: 
Tvaresnės aplinkos ir efektyvaus išteklių naudojimo skatinimas</t>
  </si>
  <si>
    <t>Uždavinys: 
Padidinti rūšiuojamųjų atliekų apimtis</t>
  </si>
  <si>
    <t>Uždavinys: 
Pagerinti gyventojų geriamojo vandens tiekimo bei centralizuotai  teikiamų nuotekų tvarkymo paslaugų prieinamumą</t>
  </si>
  <si>
    <t>Priemonė: 
Geriamojo vandens tiekimo ir nuotekų tvarkymo paslaugų prieinamumo didinimas</t>
  </si>
  <si>
    <t>Tikslas: 
Didinti socialinių paslaugų ir infrastruktūros prieinamumą</t>
  </si>
  <si>
    <t>Uždavinys: 
Plėtoti nestacionarias, bendruomenines socialines paslaugas</t>
  </si>
  <si>
    <t>Priemonė: 
Socialinių paslaugų deinstitucionalizacija</t>
  </si>
  <si>
    <t>Uždavinys: 
Vystyti socialinių paslaugų ir socialinio būsto infrastruktūrą socialinę riziką patiriantiems ir pažeidžiamiems asmenims</t>
  </si>
  <si>
    <t>Priemonė: 
Socialinio būsto  fondo plėtra</t>
  </si>
  <si>
    <t>Priemonė: 
Socialinių paslaugų infrastruktūros plėtra</t>
  </si>
  <si>
    <t>67,8
(2020)</t>
  </si>
  <si>
    <t xml:space="preserve"> 69,0
(2025)</t>
  </si>
  <si>
    <t>71
(2030)</t>
  </si>
  <si>
    <t>16,0
(2019)</t>
  </si>
  <si>
    <t>19,6
(2025)</t>
  </si>
  <si>
    <t>24,4
(2030)</t>
  </si>
  <si>
    <t>30,28
(2020)</t>
  </si>
  <si>
    <t>28,7
(2025)</t>
  </si>
  <si>
    <t>21,9
(2030)</t>
  </si>
  <si>
    <t>0
(2019)</t>
  </si>
  <si>
    <t>0
(2025)</t>
  </si>
  <si>
    <t>46250
(2029)</t>
  </si>
  <si>
    <t>Priemonė:
Panevėžio miesto tvari plėtra</t>
  </si>
  <si>
    <t>Priemonė:
Ekonominio augimo, pasitelkiant turimus išteklius, skatinimas Panevėžio regiono funkcinėje zonoje</t>
  </si>
  <si>
    <t>41000
(2029)</t>
  </si>
  <si>
    <t>0
(2020)</t>
  </si>
  <si>
    <t>Sukurtos arba atkurtos teritorijos, naudojamos ekonominei veiklai | hektarai</t>
  </si>
  <si>
    <t>10,11
(2029)</t>
  </si>
  <si>
    <t>7,23
(2029)</t>
  </si>
  <si>
    <t>Sukurtos arba atkurtos teritorijos, naudojamos ekonominei, rekreacinei ar turizmo paskirčiai, hektarai</t>
  </si>
  <si>
    <t>22,92
(2029)</t>
  </si>
  <si>
    <t>R.S.2.3038</t>
  </si>
  <si>
    <t>R.B.2.2052</t>
  </si>
  <si>
    <t>R.S.2.3039</t>
  </si>
  <si>
    <t>R.N.2. 5720</t>
  </si>
  <si>
    <t>R.N.2.5720</t>
  </si>
  <si>
    <t>R.S.2.3040</t>
  </si>
  <si>
    <t>77,308
(2029)</t>
  </si>
  <si>
    <t>69,0
(2025)</t>
  </si>
  <si>
    <t>71,0
(2030)</t>
  </si>
  <si>
    <t>R.S.2.3025</t>
  </si>
  <si>
    <t>0
(2021)</t>
  </si>
  <si>
    <t>9450
(2029)</t>
  </si>
  <si>
    <t>372,657
(2029)</t>
  </si>
  <si>
    <t>Metinis konsoliduotų viešųjų paslaugų vartotojų skaičius, vartotojai per metus</t>
  </si>
  <si>
    <t>485250
(2029)</t>
  </si>
  <si>
    <t>449,965
(2029)</t>
  </si>
  <si>
    <t>Dviračiams skirtos infrastruktūros metinis naudotojų skaičius, naudotojai per metus</t>
  </si>
  <si>
    <t>13000
(2029)</t>
  </si>
  <si>
    <t>84
(2020)</t>
  </si>
  <si>
    <t>84
(2025)</t>
  </si>
  <si>
    <t>94
(2030)</t>
  </si>
  <si>
    <t>66
(2019)</t>
  </si>
  <si>
    <t>66
(2025)</t>
  </si>
  <si>
    <t>75
(2030)</t>
  </si>
  <si>
    <t>42,5
(2020-2021)</t>
  </si>
  <si>
    <t>42,5
(2024-2025)</t>
  </si>
  <si>
    <t>90
(2029-2030)</t>
  </si>
  <si>
    <t>7140
(2022)</t>
  </si>
  <si>
    <t>7140
(2025)</t>
  </si>
  <si>
    <t>8334
(2029)</t>
  </si>
  <si>
    <t>6,5
(2022)</t>
  </si>
  <si>
    <t>6,5
(2025)</t>
  </si>
  <si>
    <t>16
(2029)</t>
  </si>
  <si>
    <t>0
(2022)</t>
  </si>
  <si>
    <t>2025
(2029)</t>
  </si>
  <si>
    <t>215
(2029)</t>
  </si>
  <si>
    <t>1200
(2022)</t>
  </si>
  <si>
    <t>1200
(2025)</t>
  </si>
  <si>
    <t>1521
(2029)</t>
  </si>
  <si>
    <t>1723
(2029)</t>
  </si>
  <si>
    <t>11071
(2029)</t>
  </si>
  <si>
    <t>80
(2029)</t>
  </si>
  <si>
    <t>10
(2029)</t>
  </si>
  <si>
    <t>6
(2029)</t>
  </si>
  <si>
    <t>P.B.2.0076</t>
  </si>
  <si>
    <t>Integruoti teritorinio vystymo projektai, projektai</t>
  </si>
  <si>
    <t>38
(2029)</t>
  </si>
  <si>
    <t>Dviračiams skirta infrastruktūra, kuriai suteikta parama, kilometrai</t>
  </si>
  <si>
    <t>P.B.2.0058</t>
  </si>
  <si>
    <t>5,60
(2029)</t>
  </si>
  <si>
    <t>3107292,6
(2029)</t>
  </si>
  <si>
    <t>Sukurtos arba atkurtos atviros erdvės, kvadratiniai metrai</t>
  </si>
  <si>
    <t>P.S.2.1039</t>
  </si>
  <si>
    <t>1521
(2030)</t>
  </si>
  <si>
    <t>339
(2020)</t>
  </si>
  <si>
    <t>300
(2025)</t>
  </si>
  <si>
    <t>200
(2030)</t>
  </si>
  <si>
    <t>222
(2020)</t>
  </si>
  <si>
    <t>222
(2025)</t>
  </si>
  <si>
    <t>150
(2030)</t>
  </si>
  <si>
    <t>77
(2025)</t>
  </si>
  <si>
    <t>79
(2029)</t>
  </si>
  <si>
    <t>10863
(2029)</t>
  </si>
  <si>
    <t xml:space="preserve">Sudaryta sutarčių (Eur) </t>
  </si>
  <si>
    <t>Regiono plėtros plane suplanuotos pažangos lėšos (Eur)</t>
  </si>
  <si>
    <t>Išmokėtos pažangos lėšos (Eur)</t>
  </si>
  <si>
    <t>2111
(2029)</t>
  </si>
  <si>
    <t>R.B.2.2073</t>
  </si>
  <si>
    <t>R.S.2.3530</t>
  </si>
  <si>
    <t>R.S.2.3532</t>
  </si>
  <si>
    <t>Naujos arba modernizuotos sveikatos priežiūros infrastruktūros talpumas, asmenys per metus</t>
  </si>
  <si>
    <t>P.B.2.0069</t>
  </si>
  <si>
    <t>Asmenys, gavę ilgalaikės priežiūros paslaugas, asmenys</t>
  </si>
  <si>
    <t>P.S.2.1525</t>
  </si>
  <si>
    <t>1668
(2029)</t>
  </si>
  <si>
    <t>Sveikatos priežiūros įstaigos, įgyvendinusios sveikatos priežiūros specialistų įgalinimo, pritraukimo ir išlaikymo projektus, skaičius</t>
  </si>
  <si>
    <t>P.S.2.1526</t>
  </si>
  <si>
    <t>134
(2020)</t>
  </si>
  <si>
    <t>134
(2025)</t>
  </si>
  <si>
    <t>100
(2030)</t>
  </si>
  <si>
    <t>Sunkiai sužeistųjų keliuose skaičius | skaičius, tenkantis 1 mln. gyventojų</t>
  </si>
  <si>
    <t>458
(2020)</t>
  </si>
  <si>
    <t>458
(2025)</t>
  </si>
  <si>
    <t>338
(2030)</t>
  </si>
  <si>
    <t>1,57
(2018-2019)</t>
  </si>
  <si>
    <t>1,57
(2025)</t>
  </si>
  <si>
    <t>1,33
(2030)</t>
  </si>
  <si>
    <t>3
(2029)</t>
  </si>
  <si>
    <t>Dviračiams skirtos infrastruktūros naudotojų skaičius per metus | naudotojų skaičius per metus</t>
  </si>
  <si>
    <t>6472
(2029)</t>
  </si>
  <si>
    <t>11,48
(2029)</t>
  </si>
  <si>
    <t>467000
(2029)</t>
  </si>
  <si>
    <t>79
(2020)</t>
  </si>
  <si>
    <t>79
(2025)</t>
  </si>
  <si>
    <t>86,3
(2030)</t>
  </si>
  <si>
    <t>72,2
(2020)</t>
  </si>
  <si>
    <t>72,2
(2025)</t>
  </si>
  <si>
    <t>75,9
(2030)</t>
  </si>
  <si>
    <t>33
(2020)</t>
  </si>
  <si>
    <t>28
(2025)</t>
  </si>
  <si>
    <t>20
(2030)</t>
  </si>
  <si>
    <t>55
(2020)</t>
  </si>
  <si>
    <t>55
(2025)</t>
  </si>
  <si>
    <t>60
(2030)</t>
  </si>
  <si>
    <t>89
(2019)</t>
  </si>
  <si>
    <t>89
(2025)</t>
  </si>
  <si>
    <t>85
(2030)</t>
  </si>
  <si>
    <t>0,71
(2021)</t>
  </si>
  <si>
    <t>0,71
(2025)</t>
  </si>
  <si>
    <t>0,64
(2030)</t>
  </si>
  <si>
    <t>1,65
(2021)</t>
  </si>
  <si>
    <t>1,65
(2025)</t>
  </si>
  <si>
    <t>1,6
(2030)</t>
  </si>
  <si>
    <t>RCR52
R.B.2052</t>
  </si>
  <si>
    <t xml:space="preserve"> 0,15
(2029) </t>
  </si>
  <si>
    <t>37856
(2029)</t>
  </si>
  <si>
    <t xml:space="preserve">RCR95
R.B.2.2095 </t>
  </si>
  <si>
    <t xml:space="preserve">0
(2021) </t>
  </si>
  <si>
    <t xml:space="preserve">0
(2024) </t>
  </si>
  <si>
    <t>RCR103
R.B.2.2103</t>
  </si>
  <si>
    <t>4150
(2029)</t>
  </si>
  <si>
    <t>Investicijos į rūšiuojamojo atliekų surinkimo įrenginius, eurai</t>
  </si>
  <si>
    <t>RCO107
P.B.2.0107</t>
  </si>
  <si>
    <t>4650123,32
(2029)</t>
  </si>
  <si>
    <t>Įgyvendintos viešinimo kampanijos atliekų prevencijos ir tvarkymo temomis</t>
  </si>
  <si>
    <t>P.S.2.1015</t>
  </si>
  <si>
    <t>2
(2029)</t>
  </si>
  <si>
    <t>Žalioji infrastruktūra, kuriai suteikta parama kitais nei prisitaikymo prie klimato kaitos tikslais, hektarai</t>
  </si>
  <si>
    <t>RCO36
P.B.2.0036</t>
  </si>
  <si>
    <t>14
(2029)</t>
  </si>
  <si>
    <t>Rekultivuotos žemės, kuriai suteikta parama, plotas, hektarai</t>
  </si>
  <si>
    <t>RCO38
P.B.2038</t>
  </si>
  <si>
    <t>0,15
(2029)</t>
  </si>
  <si>
    <t>8310
(2029)</t>
  </si>
  <si>
    <t>3593
(2029)</t>
  </si>
  <si>
    <t>Viešojo vandens tiekimo paskirstymo sistemų naujų arba atnaujintų vamzdynų ilgis | km</t>
  </si>
  <si>
    <t>Viešojo nuotekų surinkimo tinklo naujų arba atnaujintų vamzdynų ilgis | km</t>
  </si>
  <si>
    <t>Nauji arba atnaujinti nuotekų valymo pajėgumai | gyventojų ekvivalentas</t>
  </si>
  <si>
    <t>49,50
(2029)</t>
  </si>
  <si>
    <t>85,38
(2029)</t>
  </si>
  <si>
    <t>2830
(2029)</t>
  </si>
  <si>
    <t>2700
(2029)</t>
  </si>
  <si>
    <t>57
(2020)</t>
  </si>
  <si>
    <t>57
(2025)</t>
  </si>
  <si>
    <t>65
(2030)</t>
  </si>
  <si>
    <t>12
(2020)</t>
  </si>
  <si>
    <t>12
(2025)</t>
  </si>
  <si>
    <t>18
(2030)</t>
  </si>
  <si>
    <t>286
(2029)</t>
  </si>
  <si>
    <t>211
(2029)</t>
  </si>
  <si>
    <t>R.S.2.3033</t>
  </si>
  <si>
    <t>70
(2029)</t>
  </si>
  <si>
    <t>Naujos arba modernizuotos socialinės rūpybos infrastruktūros naudotojų skaičius per metus, naudotojai per metus</t>
  </si>
  <si>
    <t>R.B.2.2074</t>
  </si>
  <si>
    <t>730
(2029)</t>
  </si>
  <si>
    <t>Paslaugų socialiai pažeidžiamiems, socialinę riziką (atskirtį) patiriantiems asmenims vietų skaičius naujoje ar modernizuotoje infrastruktūroje, skaičius</t>
  </si>
  <si>
    <t>P.S.2.1031</t>
  </si>
  <si>
    <t>241
(2029)</t>
  </si>
  <si>
    <t>Naujos arba modernizuotos socialinės rūpybos infrastruktūros (ne būsto) talpumas, asmenys per metus</t>
  </si>
  <si>
    <t xml:space="preserve"> P.B.2.0070</t>
  </si>
  <si>
    <t>65
(2029)</t>
  </si>
  <si>
    <t>Panevėžio miesto tvarios plėtros strategija patvirtinta Panevėžio miesto savivaldybės tarybos 2023-11-30 sprendimu Nr. 1-340 "Dėl 2023-2029 m. Panevėžio miesto tvarios plėtros strategijos patvirtinimo" (https://www.e-tar.lt/portal/lt/legalAct/b2b524408f7711eea5a28c81c82193a8). Regiono plėtros plano pažangos priemonė (toliau - PP) "Panevėžio miesto tvari plėtra" patvirtinta 2024-04-15 Nr. PA-3 ir numatytos veiklos šiai strategijai įgyvendinti: Pramoninių teritorijų pasiekiamumo didinimas Panevėžio mieste; Viešųjų erdvių pritaikymas socialinėms veikloms, kultūrinių paslaugų įvairovės, miesto reprezentacinių zonų patrauklumo didinimas</t>
  </si>
  <si>
    <t>Panevėžio regiono funkcinės zonos strategija patvirtinta:
Biržų r. sav. tarybos 2024 m. liepos 1 d. spr. Nr. T-170
Kupiškio r. sav. tarybos 2024 m. birželio 27 d. spr. Nr. T-186
Panevėžio miesto sav. tarybos 2024 m. birželio 27 d. spr. Nr. 1-294
Panevėžio r. sav. tarybos 2024 m. birželio 27 d. spr. Nr. T-163
Pasvalio r. sav. tarybos 2024 m. birželio 26 d. spr. Nr. T1-229
Rokiškio r. sav. tarybos 2024 m. birželio 27 d. spr. Nr. TS-250
PP patvirtnta 2024-08-20 Nr. PA-11 ir numatytos veiklos šiai strategijai įgyvendinti: Pramoninei ir (ar) komercinei veiklai tinkamų teritorijų modernizavimas ir plėtra, pasiūlos SVV paslaugoms padidinimas.</t>
  </si>
  <si>
    <t>Panevėžio regiono funkcinės zonos strategija patvirtinta:
Biržų r. sav. tarybos 2024 m. liepos 1 d. spr. Nr. T-170
Kupiškio r. sav. tarybos 2024 m. birželio 27 d. spr. Nr. T-186
Panevėžio miesto sav. tarybos 2024 m. birželio 27 d. spr. Nr. 1-294
Panevėžio r. sav. tarybos 2024 m. birželio 27 d. spr. Nr. T-163
Pasvalio r. sav. tarybos 2024 m. birželio 26 d. spr. Nr. T1-229
Rokiškio r. sav. tarybos 2024 m. birželio 27 d. spr. Nr. TS-250
PP patvirtnta 2024-08-20 Nr. PA-11 ir numatytos veiklos šiai strategijai įgyvendinti: Gamtos ir kultūros objektų prieinamumo padidinimas.</t>
  </si>
  <si>
    <t>Pagal Juodųjų dėmių nustatymo, tyrimo ir šalinimo reikalavimų ir tvarkos aprašą, patvirtintą Lietuvos Respublikos susisiekimo ministro 2022 m. sausio 27 d. įsakymu Nr. 3‑51 „Dėl Juodųjų dėmių nustatymo, tyrimo ir šalinimo reikalavimų ir tvarkos aprašo patvirtinimo“, nustatytos juodosios dėmės ir avaringos vietos vietinės reikšmės keliuose ir gatvėse.</t>
  </si>
  <si>
    <t>Panevėžio apskrities rajoninės savivaldybės PP nedalyvauja, nes PP rengimo metu neatitiko išankstinės sąlygos reikalavimų. 2022–2030 m. Panevėžio regiono plėtros plane, patvirtintame Panevėžio regiono plėtros tarybos 2023 m. rugsėjo 6 d. sprendimu Nr. TS-30 (2023-12-22 sprendimo Nr. TS-38 redakcija), suplanuota PP "Darnus judumas Panevėžio mieste". PP pagrindimo aprašas patvirtintas 2023-11-21 Nr. PA-5. Atitiktis išankstinei sąlygai vertinama PĮP vertinimo metu.</t>
  </si>
  <si>
    <t>Tikslas: Skatinti tvarų išteklių naudojimą ir gerinti aplinkos būklę</t>
  </si>
  <si>
    <t>PP "Tvaresnės aplinkos ir efektyvaus išteklių naudojimo skatinimas" patvirtinta 2024-07-12 Nr. PA-10. Atitkitis išankstinės sąlygos reikalavimams vertinama PĮP vertinimo metu. 
2024 m. regiono savivaldybės vykdė žalinimo planų / žaliosios infrastruktūros poreikio žemėlapių rengimo procedūras.</t>
  </si>
  <si>
    <t>PP "Tvaresnės aplinkos ir efektyvaus išteklių naudojimo skatinimas" patvirtinta 2024-07-12 Nr. PA-10.</t>
  </si>
  <si>
    <t>Panevėžio regiono atliekų prevencijos ir tvarkymo 2021–2027 metų planas patvirtintas Panevėžio regiono plėtros tarybos 2023 m. balandžio 4 d. sprendimu Nr. TS-3 „Dėl Panevėžio regiono atliekų prevencijos ir tvarkymo 2021–2027 metų plano patvirtinimo“.PP "Tvaresnės aplinkos ir efektyvaus išteklių naudojimo skatinimas"  patvirtinta 2024-07-12 Nr. PA-10.</t>
  </si>
  <si>
    <t>2022-2030 m. Panevėžio regiono plėtros plane, patvirtintame Panevėžio regiono plėtros tarybos 2023 m. rugsėjo 6 d. sprendimu Nr. TS-30 (2023-12-22 sprendimo Nr. TS-38 redakcija), suplanuota PP "Socialinio būsto  fondo plėtra". PP pagrindimo aprašas patvirtintas 2023 m. gruodžio 19 d. Nr. PA-11. PP numatytos veiklos, skirtos socialinio būsto prieinamumui didinti, ir investicijomis užtikrinamas socialinio būsto prieinamumas neįgaliesiems bei gausioms šeimoms.</t>
  </si>
  <si>
    <t>Regionų plėtros programoje suplanuotos pažangos lėšos leidžia spręsti ne visas regiono problemas ir jų gilumines priežastis.
1. Panevėžio regiono problemos "Nepakankama švietimo ir mokymo paslaugų kokybė, prieinamumas ir veiksmingumas" giluminė priežastis "Mokymosi ir švietimo pagalbos prieinamumo netolygumai, lemiantys skirtingas galimybes švietime" numatomu skirti finansavimu šalinama mažesne apimtimi, nei yra realus poreikis, t. y., Panevėžio regione nustatytas didesnis ES lėšų poreikis, nei suplanuota patvirtintame 2022-2030 m. Panevėžio regiono plėtros plane.</t>
  </si>
  <si>
    <t xml:space="preserve">4. Panevėžio regiono plėtros problemos "Nepakankamas socialinių paslaugų ir infrastruktūros prieinamumas" giluminė priežastis "Nepatenkintas socialinio būsto poreikis" sprendžiama ne visa apimtimi nes Regionų plėtros programoje suplanuotos pažangos lėšos leidžia tik iš dalies patenkinti realų poreikį, kadangi regioninės pažangos priemonės Nr. 09-003-02-02-11 (RE) „Sumažinti pažeidžiamų visuomenės grupių gerovės teritorinius skirtumus“ finansavimo gairėse nustatyta siaura tikslinė grupė (asmenys su negalia (turintys judėjimo ir (ar) psichikos ir (ar) proto ir (ar) regos negalią) ir gausios šeimos).  </t>
  </si>
  <si>
    <t>24,7
(2023)</t>
  </si>
  <si>
    <t>68,8
(2023)</t>
  </si>
  <si>
    <t>28,7
(2023)</t>
  </si>
  <si>
    <t>14,2
(2022)</t>
  </si>
  <si>
    <t>276,68
(2023)</t>
  </si>
  <si>
    <t>172,01
(2023)</t>
  </si>
  <si>
    <t>3-5 metų vaikų, ugdomų švietimo įstaigose, dalis | procentai</t>
  </si>
  <si>
    <t>93,9
(2023-2024)</t>
  </si>
  <si>
    <t xml:space="preserve">Prevencinėmis priemonėmis išvengiamas mirtingumas (standartizuotas) | mirusiųjų skaičius 100 tūkst. gyventojų </t>
  </si>
  <si>
    <t>71,1
(2023-2024)</t>
  </si>
  <si>
    <t>47,5
(2023-2024)</t>
  </si>
  <si>
    <t>76
(2023)</t>
  </si>
  <si>
    <t>172
(2024)</t>
  </si>
  <si>
    <t>83,6
(2023)</t>
  </si>
  <si>
    <t>78,7
(2023)</t>
  </si>
  <si>
    <t>Sąvartynuose šalinamų komunalinių atliekų dalis  | procentai</t>
  </si>
  <si>
    <t>12,6
(2023)</t>
  </si>
  <si>
    <t>58
(2023)</t>
  </si>
  <si>
    <t>66
(2022)</t>
  </si>
  <si>
    <t>0,18
(2024)</t>
  </si>
  <si>
    <t>0
(2024)</t>
  </si>
  <si>
    <t>7140
(2024)</t>
  </si>
  <si>
    <t>6,5
(2024)</t>
  </si>
  <si>
    <t>1200
(2024)</t>
  </si>
  <si>
    <t>4
(2025)</t>
  </si>
  <si>
    <t>5160
(2025)</t>
  </si>
  <si>
    <t>60
(2023)</t>
  </si>
  <si>
    <t xml:space="preserve">PP "Inovatyvių ilgalaikės priežiūros paslaugų infrastruktūros plėtra" PP patvirtinta 2024-07-12 Nr PA-9. Ilgalaikės priežiūros paslaugų savivaldybėse organizavimo ir infrastruktūros, reikalingos ilgalaikės priežiūros paslaugų teikimui, modernizavimo žemėlapis yra sudedamoji PP dalis ir suderintas su Sveikatos apsaugos ministerija prieš tvirtinant PP. </t>
  </si>
  <si>
    <t xml:space="preserve">PP apima 3.1 ir 3.2 uždavinius. PP patvirtnta 2023-09-06.
PRPT kolegijos sprendimu Nr. TS-30. Iki ataskaitinio laikotarpio pabaigos pateikta 6 PĮP iš 12 Plane numatytų šios Priemonės projektų, iš jų 3 projektų sutartys jau pasirašytos, 3 ruošiamos pasirašyti. Tarpinės rodiklių reikšmės Plane nenustatytos, atitinkami rodikliai bus pasiekti, kai bus įgyvendinti visi Plane numatyti šios Priemonės projektai. </t>
  </si>
  <si>
    <t xml:space="preserve">PP patvirtinta 2024-07-30.
PRPT kolegijos sprendimu Nr. TS-14. Iki ataskaitinio laikotarpio pabaigos pateikta 2 PĮP iš 18 Plane numatytų šios Priemonės projektų, iš jų 2 projektų sutartys ruošiamos pasirašyti. Tarpinės rodiklių reikšmės Plane nenustatytos, atitinkami rodikliai bus pasiekti, kai bus įgyvendinti visi Plane numatyti šios Priemonės projektai. </t>
  </si>
  <si>
    <t xml:space="preserve">Regiono plėtros plano pažangos priemonė (toliau - PP) apima 1.1. ir 1.2 uždavinius. Esant poreikiui, PP bus perplanuota, įvedant naują PP.
PP patvirtinta 2024-04-30 Panevėžio regiono plėtros tarybos (toliau - PRPT) kolegijos sprendimu Nr. TS-11. Iki ataskaitinio laikotarpio pabaigos nepateikta nei vieno projektų įgyvendinimo plano (toliau – PĮP) iš 8 Plane numatytų šios Priemonės projektų. Tarpinės rodiklių reikšmės Plane nenustatytos, atitinkami rodikliai bus pasiekti, kai bus įgyvendinti visi Plane numatyti šios Priemonės projektai. </t>
  </si>
  <si>
    <t xml:space="preserve">PP patvirtinta 2023-12-22.
PRPT kolegijos sprendimu Nr. TS-38. Iki ataskaitinio laikotarpio pabaigos pateikta 5 PĮP iš 9 Plane numatytų šios Priemonės projektų, iš jų 4 projektų sutartys jau pasirašytos, 1 ruošiamos pasirašyti. Tarpinės rodiklių reikšmės Plane nenustatytos, atitinkami rodikliai bus pasiekti, kai bus įgyvendinti visi Plane numatyti šios Priemonės projektai. </t>
  </si>
  <si>
    <t xml:space="preserve">PP apima 6.1 ir 6.2 uždavinius. PP patvirtinta 2024-07-30.
PRPT kolegijos sprendimu Nr. TS-14. Iki ataskaitinio laikotarpio pabaigos nepateikta nei vieno PĮP iš 6 Plane numatytų šios Priemonės projektų. Tarpinės rodiklių reikšmės Plane nenustatytos, atitinkami rodikliai bus pasiekti, kai bus įgyvendinti visi Plane numatyti šios Priemonės projektai. </t>
  </si>
  <si>
    <t xml:space="preserve">PP patvirtinta 2023-12-22.
PRPT kolegijos sprendimu Nr. TS-38. Iki ataskaitinio laikotarpio pabaigos pateikta 4 PĮP iš 5 Plane numatytų šios Priemonės projektų, iš jų 4 ruošiamos pasirašyti sutartys. Tarpinės rodiklių reikšmės Plane nenustatytos, atitinkami rodikliai bus pasiekti, kai bus įgyvendinti visi Plane numatyti šios Priemonės projektai. </t>
  </si>
  <si>
    <t xml:space="preserve">PP patvirtinta 2023-12-22.
PRPT kolegijos sprendimu Nr. TS-38. Iki ataskaitinio laikotarpio pabaigos pateikta 8 PĮP iš 11 Plane numatytų šios Priemonės projektų, iš jų 4 projektų sutartys jau pasirašytos, 4 ruošiamos pasirašyti. Tarpinės rodiklių reikšmės Plane nenustatytos, atitinkami rodikliai bus pasiekti, kai bus įgyvendinti visi Plane numatyti šios Priemonės projektai. </t>
  </si>
  <si>
    <t xml:space="preserve">PP patvirtinta 2023-12-22.
PRPT kolegijos sprendimu Nr. TS-38. Iki ataskaitinio laikotarpio pabaigos pateikta 4 PĮP iš 7 Plane numatytų šios Priemonės projektų, iš jų 2 projektų sutartys jau pasirašytos, 2 ruošiamos pasirašyti. Tarpinės rodiklių reikšmės Plane nenustatytos, atitinkami rodikliai bus pasiekti, kai bus įgyvendinti visi Plane numatyti šios Priemonės projektai. </t>
  </si>
  <si>
    <t xml:space="preserve">PP patvirtinta 2024-04-30.
PRPT kolegijos sprendimu Nr. TS-11. Iki ataskaitinio laikotarpio pabaigos pateikta 2 PĮP iš 8 Plane numatytų šios Priemonės projektų, iš jų 2 ruošiamos pasirašyti sutartys. Tarpinės rodiklių reikšmės Plane nenustatytos, atitinkami rodikliai bus pasiekti, kai bus įgyvendinti visi Plane numatyti šios Priemonės projektai. </t>
  </si>
  <si>
    <t xml:space="preserve">8,20 proc.
Iki ataskaitinio laikotarpio pabaigos viso pateikta vertinti 35 PĮP, kurių bendra prašoma finansuoti ES lėšų dalis siekia 39 859 261,66 Eur, arba atitinkamai daugiau nei 23,5 proc. nuo Regionų plėtros programoje Panevėžio regionui numatytų ES lėšų. Viso pasirašyta 16 sutarčių, kurių bendra ES lėšų vertė siekia 13 892 596,91 Eur, o dar 19 projektų sutarčių, kurių bendra ES lėšų vertė siekia 25 837 014,98 Eur, ruošiamos pasirašyti. </t>
  </si>
  <si>
    <t>0,17 proc. 
Iki ataskaitinio laikotarpio pabaigos išmokėta ES lėšų dalis siekia 296533 Eur, arba atitinkamai apie 0,17 proc. nuo Regionų plėtros programoje regionui numatytų ES lėšų.</t>
  </si>
  <si>
    <t xml:space="preserve">PP apima 2.1., 2.2. ir 5.2. uždavinius. PP patvirtnta 2024-08-29.
PRPT kolegijos sprendimu Nr. TS-16. Iki ataskaitinio laikotarpio pabaigos nepateikta nei vieno PĮP iš 38 Plane numatytų šios Priemonės projektų. Tarpinės rodiklių reikšmės Plane nenustatytos, atitinkami rodikliai bus pasiekti, kai bus įgyvendinti visi Plane numatyti šios Priemonės projektai. </t>
  </si>
  <si>
    <r>
      <rPr>
        <sz val="11"/>
        <rFont val="Times New Roman"/>
        <family val="1"/>
        <charset val="186"/>
      </rPr>
      <t>99,42 proc.</t>
    </r>
    <r>
      <rPr>
        <sz val="11"/>
        <color theme="0" tint="-0.499984740745262"/>
        <rFont val="Times New Roman"/>
        <family val="1"/>
        <charset val="186"/>
      </rPr>
      <t xml:space="preserve">
</t>
    </r>
    <r>
      <rPr>
        <sz val="11"/>
        <rFont val="Times New Roman"/>
        <family val="1"/>
        <charset val="186"/>
      </rPr>
      <t>Regionų plėtros programoje Panevėžio regionui numatyta 169 486 200 Eur. ES fondų lėšų, 2024-09-01 bendrai suplanuotų ES fondų lėšų vertė sudarė 169 486 200 Eur (100 proc.).</t>
    </r>
  </si>
  <si>
    <t>3
(2024)</t>
  </si>
  <si>
    <t>PP patvirtinta 2023-12-22.
PRPT kolegijos sprendimu Nr. TS-38. Iki ataskaitinio laikotarpio pabaigos pateikta 4 PĮP iš 6 Plane numatytų šios Priemonės projektų, iš jų 3 projektų sutartys jau pasirašytos, 1 ruošiama pasirašyti.</t>
  </si>
  <si>
    <t>2. Panevėžio regiono plėtros problemos "Nedarni judumo sistema" giluminė priežastis "Nesudarytos galimybės naudotis elektromobiliais ir bevariklėmis transporto priemonėmis" sprendžiama ne visa apimtimi, nes regioninės pažangos priemonės finansavimo gairiėse nustatytą išankstinę sąlygą "Savivaldybės tarybos patvirtintas darnaus judumo mieste planas, kurio parengimas finansuotas 2014–2020 m. ES fondų lėšomis." išpildo tik regiono centras - Panevėžio miesto savivaldybė.</t>
  </si>
  <si>
    <t>3. Panevėžio regiono plėtros problemos "Netvari aplinka" giluminės priežastys: 
- "Neprisitaikymas prie klimato kaitos (žaliosios infrastruktūros trūkumas ir taršos židiniai)" sprendžiama ne visa apimtimi dėl nustatytų išankstinių sąlygų regioninės pažangos priemonės Nr. 02-001-06-08-02 (RE) „Plėtoti žaliąją infrastruktūrą urbanizuotoje aplinkoje“ finansavimo gairėse "Projektai įgyvendinami urbanizuotose teritorijose, kurių gyventojų tankis yra 1500 gyventojų/km2 arba didesnis ir kurių gamtinių ir antropogeninių plotų santykis yra mažesnis nei 1,5" ir regioninės pažangos priemonės Nr. 02-001-06-08-03 (RE) „Sutvarkyti praeityje užterštas ir pažeistas teritorijas“ finansavimo gairėse "Projektai įgyvendinami urbanizuotose teritorijose, kurių gyventojų tankis didesnis kaip 300 gyventojų/km2 ir aplinkinėje teritorijoje (iki 2 km)." bei 2.7 p. "Regiono plėtros plane turi būti numatytos lėšos stebėsenos rodikliui „Rekultivuotos žemės, kuriai suteikta parama, plotas“ pasiekti, kuriam skiriama ne daugiau kaip  600 tūkst. Eur 1 ha Europos Sąjungos finansavimo lėšų." reikalavimų.
- "Oro kokybė, kuri lemia blogesnę gyventojų sveikatą" nėra sprendžiama Regionų plėtros programoje suplanuotomis pažangos lėšomis, nes įvertinus savivaldybių finansines galimybes ir pasirengimą investuoti, šiuo metu yra planuojama šią giluminę priežastį šalinti ieškant kitų finansavimo šaltinių.
- "Dalis gyventojų neaprūpinami kokybiškomis vandens tiekimo nuotekų tvarkymo paslaugomis" sprendžiama ne visa apimtimi dėl nustatytų apribojimų regioninės pažangos priemonės Nr. 02-001-06-07-02 (RE) „Didinti geriamojo vandens tiekimo ir nuotekų tvarkymo paslaugų prieinamumą“ finansavimo gairėse. Investicijos galimos gyvenvietėse turinčiose gyventojų 200 ir daugiau.</t>
  </si>
  <si>
    <t>2025 m. vasario 7  d. sprendimu Nr. 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</si>
</sst>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30"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sz val="9"/>
      <color theme="1"/>
      <name val="Times New Roman"/>
      <family val="1"/>
      <charset val="186"/>
    </font>
    <font>
      <i/>
      <sz val="12"/>
      <color theme="1"/>
      <name val="Times New Roman"/>
      <family val="1"/>
      <charset val="186"/>
    </font>
    <font>
      <u/>
      <sz val="12"/>
      <color theme="1"/>
      <name val="Times New Roman"/>
      <family val="1"/>
      <charset val="186"/>
    </font>
    <font>
      <b/>
      <sz val="12"/>
      <color rgb="FFFF0000"/>
      <name val="Times New Roman"/>
      <family val="1"/>
      <charset val="186"/>
    </font>
    <font>
      <i/>
      <sz val="9"/>
      <color theme="0" tint="-0.499984740745262"/>
      <name val="Times New Roman"/>
      <family val="1"/>
      <charset val="186"/>
    </font>
    <font>
      <sz val="11"/>
      <color theme="1"/>
      <name val="Times New Roman"/>
      <family val="1"/>
      <charset val="186"/>
    </font>
    <font>
      <i/>
      <sz val="11"/>
      <color theme="0" tint="-0.499984740745262"/>
      <name val="Times New Roman"/>
      <family val="1"/>
      <charset val="186"/>
    </font>
    <font>
      <sz val="11"/>
      <color theme="0" tint="-0.499984740745262"/>
      <name val="Times New Roman"/>
      <family val="1"/>
      <charset val="186"/>
    </font>
    <font>
      <i/>
      <sz val="12"/>
      <color theme="0" tint="-0.499984740745262"/>
      <name val="Times New Roman"/>
      <family val="1"/>
      <charset val="186"/>
    </font>
    <font>
      <b/>
      <sz val="9"/>
      <color theme="0" tint="-0.499984740745262"/>
      <name val="Times New Roman"/>
      <family val="1"/>
      <charset val="186"/>
    </font>
    <font>
      <sz val="9"/>
      <color rgb="FF000000"/>
      <name val="Times New Roman"/>
      <family val="1"/>
      <charset val="186"/>
    </font>
    <font>
      <sz val="9"/>
      <name val="Calibri"/>
      <family val="2"/>
      <charset val="186"/>
      <scheme val="minor"/>
    </font>
    <font>
      <vertAlign val="subscript"/>
      <sz val="9"/>
      <name val="Times New Roman"/>
      <family val="1"/>
      <charset val="186"/>
    </font>
    <font>
      <vertAlign val="superscript"/>
      <sz val="9"/>
      <name val="Times New Roman"/>
      <family val="1"/>
      <charset val="186"/>
    </font>
    <font>
      <u/>
      <sz val="9"/>
      <color rgb="FF0563C1"/>
      <name val="Times New Roman"/>
      <family val="1"/>
      <charset val="186"/>
    </font>
    <font>
      <sz val="11"/>
      <color rgb="FFFF0000"/>
      <name val="Calibri"/>
      <family val="2"/>
      <charset val="186"/>
      <scheme val="minor"/>
    </font>
    <font>
      <b/>
      <sz val="11"/>
      <color theme="1"/>
      <name val="Calibri"/>
      <family val="2"/>
      <charset val="186"/>
      <scheme val="minor"/>
    </font>
    <font>
      <b/>
      <sz val="9"/>
      <color theme="1"/>
      <name val="Calibri"/>
      <family val="2"/>
      <charset val="186"/>
      <scheme val="minor"/>
    </font>
    <font>
      <b/>
      <sz val="9"/>
      <name val="Calibri"/>
      <family val="2"/>
      <charset val="186"/>
      <scheme val="minor"/>
    </font>
    <font>
      <sz val="1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37">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9"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13" fillId="0" borderId="0" xfId="0" applyFont="1" applyAlignment="1">
      <alignment vertical="center"/>
    </xf>
    <xf numFmtId="0" fontId="16" fillId="0" borderId="0" xfId="0" applyFont="1" applyAlignment="1">
      <alignment vertical="center"/>
    </xf>
    <xf numFmtId="0" fontId="15" fillId="0" borderId="0" xfId="0" applyFont="1"/>
    <xf numFmtId="0" fontId="2" fillId="0" borderId="0" xfId="0" applyFont="1"/>
    <xf numFmtId="0" fontId="10" fillId="0" borderId="2" xfId="0" applyFont="1" applyBorder="1" applyAlignment="1">
      <alignment vertical="top" wrapText="1"/>
    </xf>
    <xf numFmtId="0" fontId="10" fillId="0" borderId="0" xfId="0" applyFont="1" applyAlignment="1">
      <alignment vertical="top" wrapText="1"/>
    </xf>
    <xf numFmtId="0" fontId="9" fillId="2" borderId="2" xfId="0" applyFont="1" applyFill="1" applyBorder="1" applyAlignment="1">
      <alignment vertical="top" wrapText="1"/>
    </xf>
    <xf numFmtId="0" fontId="10" fillId="0" borderId="0" xfId="0" applyFont="1"/>
    <xf numFmtId="0" fontId="7" fillId="0" borderId="0" xfId="0" applyFont="1" applyAlignment="1">
      <alignment vertical="top" wrapText="1"/>
    </xf>
    <xf numFmtId="0" fontId="9" fillId="2" borderId="2" xfId="0" applyFont="1" applyFill="1" applyBorder="1" applyAlignment="1">
      <alignment horizontal="center" vertical="center" wrapText="1"/>
    </xf>
    <xf numFmtId="0" fontId="9" fillId="0" borderId="2" xfId="0" applyFont="1" applyBorder="1" applyAlignment="1">
      <alignment vertical="center"/>
    </xf>
    <xf numFmtId="0" fontId="1" fillId="0" borderId="0" xfId="0" applyFont="1" applyAlignment="1">
      <alignment vertical="center"/>
    </xf>
    <xf numFmtId="0" fontId="9" fillId="0" borderId="2" xfId="0" applyFont="1" applyBorder="1" applyAlignment="1">
      <alignment vertical="center" wrapText="1"/>
    </xf>
    <xf numFmtId="0" fontId="6" fillId="2" borderId="4" xfId="0" applyFont="1" applyFill="1" applyBorder="1" applyAlignment="1">
      <alignment vertical="center" wrapText="1"/>
    </xf>
    <xf numFmtId="0" fontId="10" fillId="0" borderId="2" xfId="0" applyFont="1" applyBorder="1" applyAlignment="1">
      <alignment horizontal="justify" vertical="center"/>
    </xf>
    <xf numFmtId="0" fontId="25" fillId="0" borderId="0" xfId="0" applyFont="1" applyAlignment="1">
      <alignment vertical="top"/>
    </xf>
    <xf numFmtId="0" fontId="3" fillId="0" borderId="0" xfId="0" applyFont="1" applyAlignment="1">
      <alignment horizontal="center" vertical="center"/>
    </xf>
    <xf numFmtId="4" fontId="0" fillId="0" borderId="0" xfId="0" applyNumberFormat="1"/>
    <xf numFmtId="4" fontId="2" fillId="0" borderId="0" xfId="0" applyNumberFormat="1" applyFont="1" applyAlignment="1">
      <alignment horizontal="left" vertical="center"/>
    </xf>
    <xf numFmtId="0" fontId="4" fillId="0" borderId="0" xfId="0" applyFont="1" applyAlignment="1">
      <alignment horizontal="center" vertical="center"/>
    </xf>
    <xf numFmtId="4" fontId="2" fillId="0" borderId="0" xfId="0" applyNumberFormat="1" applyFont="1" applyAlignment="1">
      <alignment vertical="center"/>
    </xf>
    <xf numFmtId="0" fontId="16"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6" fillId="0" borderId="2" xfId="1" applyFont="1" applyBorder="1" applyAlignment="1">
      <alignment horizontal="center" vertical="center" wrapText="1"/>
    </xf>
    <xf numFmtId="0" fontId="7"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4" fontId="9" fillId="0" borderId="2" xfId="0" applyNumberFormat="1" applyFont="1" applyBorder="1" applyAlignment="1">
      <alignment vertical="center" wrapText="1"/>
    </xf>
    <xf numFmtId="0" fontId="9" fillId="2" borderId="1"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10" fillId="0" borderId="8" xfId="0" applyNumberFormat="1" applyFont="1" applyBorder="1" applyAlignment="1">
      <alignment horizontal="center" vertical="center"/>
    </xf>
    <xf numFmtId="0" fontId="0" fillId="0" borderId="0" xfId="0" applyAlignment="1">
      <alignment horizontal="left"/>
    </xf>
    <xf numFmtId="0" fontId="1" fillId="0" borderId="0" xfId="0" applyFont="1" applyAlignment="1">
      <alignment horizontal="left"/>
    </xf>
    <xf numFmtId="0" fontId="4"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1" fillId="0" borderId="0" xfId="0" applyFont="1" applyAlignment="1">
      <alignment vertical="center"/>
    </xf>
    <xf numFmtId="0" fontId="9"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xf>
    <xf numFmtId="0" fontId="27" fillId="0" borderId="0" xfId="0" applyFont="1" applyAlignment="1">
      <alignment horizontal="left"/>
    </xf>
    <xf numFmtId="0" fontId="28" fillId="0" borderId="0" xfId="0" applyFont="1" applyAlignment="1">
      <alignment vertical="center"/>
    </xf>
    <xf numFmtId="0" fontId="28" fillId="0" borderId="0" xfId="0" applyFont="1"/>
    <xf numFmtId="0" fontId="6" fillId="3" borderId="3" xfId="0" applyFont="1" applyFill="1" applyBorder="1" applyAlignment="1">
      <alignment horizontal="center"/>
    </xf>
    <xf numFmtId="0" fontId="27" fillId="3" borderId="3" xfId="0" applyFont="1" applyFill="1" applyBorder="1"/>
    <xf numFmtId="0" fontId="26" fillId="0" borderId="0" xfId="0" applyFont="1"/>
    <xf numFmtId="4" fontId="27" fillId="3" borderId="3" xfId="0" applyNumberFormat="1" applyFont="1" applyFill="1" applyBorder="1"/>
    <xf numFmtId="0" fontId="20" fillId="0" borderId="0" xfId="0" applyFont="1" applyAlignment="1">
      <alignment vertical="center"/>
    </xf>
    <xf numFmtId="4" fontId="10" fillId="0" borderId="2" xfId="0" applyNumberFormat="1" applyFont="1" applyBorder="1" applyAlignment="1">
      <alignment horizontal="center" vertical="center"/>
    </xf>
    <xf numFmtId="2" fontId="9" fillId="2" borderId="1" xfId="0" applyNumberFormat="1" applyFont="1" applyFill="1" applyBorder="1" applyAlignment="1">
      <alignment horizontal="center" vertical="center" wrapText="1"/>
    </xf>
    <xf numFmtId="0" fontId="10" fillId="0" borderId="2" xfId="0" applyFont="1" applyBorder="1" applyAlignment="1">
      <alignment wrapText="1"/>
    </xf>
    <xf numFmtId="0" fontId="10" fillId="0" borderId="2" xfId="0" applyFont="1" applyBorder="1" applyAlignment="1">
      <alignment horizontal="left" vertical="top" wrapText="1"/>
    </xf>
    <xf numFmtId="0" fontId="9" fillId="2" borderId="2" xfId="0" applyFont="1" applyFill="1" applyBorder="1" applyAlignment="1">
      <alignment horizontal="left" vertical="top" wrapText="1"/>
    </xf>
    <xf numFmtId="4" fontId="9" fillId="2" borderId="1" xfId="0" applyNumberFormat="1" applyFont="1" applyFill="1" applyBorder="1" applyAlignment="1">
      <alignment horizontal="center" vertical="center" wrapText="1"/>
    </xf>
    <xf numFmtId="4" fontId="9" fillId="2" borderId="2" xfId="0" applyNumberFormat="1" applyFont="1" applyFill="1" applyBorder="1" applyAlignment="1">
      <alignment vertical="center" wrapText="1"/>
    </xf>
    <xf numFmtId="0" fontId="9" fillId="0" borderId="2" xfId="0" applyFont="1" applyBorder="1" applyAlignment="1">
      <alignment vertical="top" wrapText="1"/>
    </xf>
    <xf numFmtId="4" fontId="10" fillId="0" borderId="1" xfId="0" applyNumberFormat="1" applyFont="1" applyBorder="1" applyAlignment="1">
      <alignment horizontal="center" vertical="center"/>
    </xf>
    <xf numFmtId="4" fontId="10" fillId="0" borderId="8" xfId="0" applyNumberFormat="1" applyFont="1" applyBorder="1" applyAlignment="1">
      <alignment horizontal="center" vertical="center"/>
    </xf>
    <xf numFmtId="4" fontId="10" fillId="0" borderId="3" xfId="0" applyNumberFormat="1" applyFont="1" applyBorder="1" applyAlignment="1">
      <alignment horizontal="center" vertical="center"/>
    </xf>
    <xf numFmtId="0" fontId="5" fillId="0" borderId="7"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3" xfId="0" applyFont="1" applyFill="1" applyBorder="1" applyAlignment="1">
      <alignment horizontal="left" vertical="center" wrapText="1"/>
    </xf>
    <xf numFmtId="4" fontId="9" fillId="2" borderId="1" xfId="0" applyNumberFormat="1"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9" fillId="2" borderId="8"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10" fillId="0" borderId="1"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3"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9" fillId="0" borderId="2" xfId="0" applyFont="1" applyBorder="1" applyAlignment="1">
      <alignment vertical="top"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Font="1" applyBorder="1" applyAlignment="1">
      <alignment horizontal="left" vertical="top"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7" fillId="0" borderId="2" xfId="0" applyFont="1" applyBorder="1" applyAlignment="1">
      <alignment horizontal="left" vertical="top" wrapText="1"/>
    </xf>
    <xf numFmtId="0" fontId="16" fillId="0" borderId="2" xfId="0" applyFont="1" applyBorder="1" applyAlignment="1">
      <alignment horizontal="left" vertical="top"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B1:V133"/>
  <sheetViews>
    <sheetView topLeftCell="B29" zoomScale="115" zoomScaleNormal="115" workbookViewId="0">
      <selection activeCell="V31" sqref="V31:V34"/>
    </sheetView>
  </sheetViews>
  <sheetFormatPr defaultColWidth="9.140625" defaultRowHeight="15" outlineLevelRow="1" x14ac:dyDescent="0.25"/>
  <cols>
    <col min="2" max="2" width="6" style="50" customWidth="1"/>
    <col min="3" max="3" width="12.28515625" style="50" customWidth="1"/>
    <col min="4" max="4" width="9.85546875" style="26" customWidth="1"/>
    <col min="5" max="5" width="36" style="55" customWidth="1"/>
    <col min="6" max="6" width="10.42578125" style="1" customWidth="1"/>
    <col min="7" max="9" width="10.140625" style="1" customWidth="1"/>
    <col min="10" max="10" width="14.42578125" customWidth="1"/>
    <col min="11" max="11" width="12.85546875" customWidth="1"/>
    <col min="12" max="12" width="10.42578125" customWidth="1"/>
    <col min="13" max="13" width="12.5703125" style="32" customWidth="1"/>
    <col min="14" max="15" width="11.5703125" customWidth="1"/>
    <col min="16" max="17" width="10.7109375" customWidth="1"/>
    <col min="18" max="18" width="9" bestFit="1" customWidth="1"/>
    <col min="19" max="19" width="10.5703125" customWidth="1"/>
    <col min="20" max="20" width="9.85546875" customWidth="1"/>
    <col min="21" max="21" width="11.140625" customWidth="1"/>
    <col min="22" max="22" width="37.85546875" customWidth="1"/>
  </cols>
  <sheetData>
    <row r="1" spans="2:19" ht="15.75" x14ac:dyDescent="0.25">
      <c r="Q1" s="2" t="s">
        <v>19</v>
      </c>
      <c r="S1" s="3"/>
    </row>
    <row r="2" spans="2:19" ht="15.75" x14ac:dyDescent="0.25">
      <c r="Q2" s="4" t="s">
        <v>182</v>
      </c>
      <c r="S2" s="3"/>
    </row>
    <row r="3" spans="2:19" ht="15.75" x14ac:dyDescent="0.25">
      <c r="Q3" s="4" t="s">
        <v>455</v>
      </c>
      <c r="S3" s="3"/>
    </row>
    <row r="6" spans="2:19" ht="15.75" x14ac:dyDescent="0.25">
      <c r="B6" s="51"/>
      <c r="C6" s="51"/>
      <c r="E6" s="58"/>
      <c r="F6" s="2"/>
      <c r="G6" s="2"/>
      <c r="H6" s="2"/>
      <c r="I6" s="2"/>
      <c r="J6" s="2"/>
      <c r="K6" s="2"/>
      <c r="L6" s="2"/>
      <c r="M6" s="33"/>
      <c r="N6" s="2"/>
      <c r="O6" s="2"/>
      <c r="P6" s="2"/>
    </row>
    <row r="7" spans="2:19" ht="15.75" x14ac:dyDescent="0.25">
      <c r="B7" s="51"/>
      <c r="C7" s="51"/>
      <c r="E7" s="59"/>
      <c r="F7" s="4"/>
      <c r="G7" s="4"/>
      <c r="H7" s="4"/>
      <c r="I7" s="4"/>
      <c r="J7" s="4"/>
      <c r="K7" s="4"/>
      <c r="L7" s="34" t="s">
        <v>12</v>
      </c>
      <c r="M7" s="35"/>
      <c r="N7" s="4"/>
      <c r="O7" s="4"/>
      <c r="P7" s="4"/>
    </row>
    <row r="8" spans="2:19" ht="15.75" x14ac:dyDescent="0.25">
      <c r="B8" s="51"/>
      <c r="C8" s="51"/>
      <c r="E8" s="59"/>
      <c r="F8" s="4"/>
      <c r="G8" s="4"/>
      <c r="H8" s="4"/>
      <c r="I8" s="4"/>
      <c r="J8" s="4"/>
      <c r="K8" s="4"/>
      <c r="L8" s="34"/>
      <c r="M8" s="35"/>
      <c r="N8" s="4"/>
      <c r="O8" s="4"/>
      <c r="P8" s="4"/>
    </row>
    <row r="9" spans="2:19" ht="15.75" x14ac:dyDescent="0.25">
      <c r="B9" s="51"/>
      <c r="C9" s="51"/>
      <c r="E9" s="59"/>
      <c r="F9" s="4"/>
      <c r="G9" s="4"/>
      <c r="H9" s="4"/>
      <c r="I9" s="4"/>
      <c r="J9" s="4"/>
      <c r="K9" s="4"/>
      <c r="L9" s="34"/>
      <c r="M9" s="35"/>
      <c r="N9" s="4"/>
      <c r="O9" s="4"/>
      <c r="P9" s="4"/>
      <c r="Q9" s="4"/>
      <c r="S9" s="3"/>
    </row>
    <row r="10" spans="2:19" ht="15.75" x14ac:dyDescent="0.25">
      <c r="B10" s="51"/>
      <c r="C10" s="51"/>
      <c r="E10" s="59"/>
      <c r="F10" s="4"/>
      <c r="G10" s="4"/>
      <c r="H10" s="4"/>
      <c r="I10" s="4"/>
      <c r="J10" s="4"/>
      <c r="K10" s="4"/>
      <c r="L10" s="4"/>
      <c r="M10" s="35"/>
      <c r="N10" s="4"/>
      <c r="O10" s="4"/>
      <c r="P10" s="4"/>
      <c r="Q10" s="16"/>
      <c r="S10" s="17"/>
    </row>
    <row r="11" spans="2:19" ht="15.75" x14ac:dyDescent="0.25">
      <c r="B11" s="51"/>
      <c r="C11" s="51"/>
      <c r="E11" s="59"/>
      <c r="F11" s="4"/>
      <c r="G11" s="4"/>
      <c r="H11" s="4"/>
      <c r="I11" s="4"/>
      <c r="J11" s="4"/>
      <c r="K11" s="4"/>
      <c r="L11" s="31" t="s">
        <v>33</v>
      </c>
      <c r="M11" s="35"/>
      <c r="N11" s="4"/>
      <c r="O11" s="4"/>
      <c r="P11" s="4"/>
      <c r="Q11" s="16"/>
      <c r="S11" s="17"/>
    </row>
    <row r="12" spans="2:19" ht="15.75" x14ac:dyDescent="0.25">
      <c r="B12" s="52"/>
      <c r="C12" s="52"/>
      <c r="E12" s="59"/>
      <c r="F12" s="4"/>
      <c r="G12" s="4"/>
      <c r="H12" s="4"/>
      <c r="I12" s="4"/>
      <c r="J12" s="4"/>
      <c r="K12" s="4"/>
      <c r="L12" s="36" t="s">
        <v>13</v>
      </c>
      <c r="M12" s="35"/>
      <c r="N12" s="4"/>
      <c r="O12" s="4"/>
      <c r="P12" s="4"/>
      <c r="Q12" s="4"/>
    </row>
    <row r="13" spans="2:19" ht="15.75" x14ac:dyDescent="0.25">
      <c r="B13" s="52"/>
      <c r="C13" s="52"/>
      <c r="E13" s="59"/>
      <c r="F13" s="4"/>
      <c r="G13" s="4"/>
      <c r="H13" s="4"/>
      <c r="I13" s="4"/>
      <c r="J13" s="4"/>
      <c r="K13" s="4"/>
      <c r="L13" s="37"/>
      <c r="M13" s="35"/>
      <c r="N13" s="4"/>
      <c r="O13" s="4"/>
      <c r="P13" s="4"/>
      <c r="Q13" s="4"/>
    </row>
    <row r="14" spans="2:19" ht="15.75" x14ac:dyDescent="0.25">
      <c r="B14" s="52"/>
      <c r="C14" s="52"/>
      <c r="E14" s="59"/>
      <c r="F14" s="4"/>
      <c r="G14" s="4"/>
      <c r="H14" s="4"/>
      <c r="I14" s="4"/>
      <c r="J14" s="4"/>
      <c r="K14" s="4"/>
      <c r="L14" s="34" t="s">
        <v>184</v>
      </c>
      <c r="M14" s="35"/>
      <c r="N14" s="4"/>
      <c r="O14" s="4"/>
      <c r="P14" s="4"/>
      <c r="Q14" s="4"/>
    </row>
    <row r="15" spans="2:19" ht="15.75" x14ac:dyDescent="0.25">
      <c r="B15" s="52"/>
      <c r="C15" s="52"/>
      <c r="E15" s="59"/>
      <c r="F15" s="4"/>
      <c r="G15" s="4"/>
      <c r="H15" s="4"/>
      <c r="I15" s="4"/>
      <c r="J15" s="4"/>
      <c r="K15" s="4"/>
      <c r="L15" s="31" t="s">
        <v>183</v>
      </c>
      <c r="M15" s="35"/>
      <c r="N15" s="4"/>
      <c r="O15" s="4"/>
      <c r="P15" s="4"/>
      <c r="Q15" s="4"/>
    </row>
    <row r="16" spans="2:19" ht="15.75" x14ac:dyDescent="0.25">
      <c r="B16" s="52"/>
      <c r="C16" s="52"/>
      <c r="E16" s="59"/>
      <c r="F16" s="4"/>
      <c r="G16" s="4"/>
      <c r="H16" s="4"/>
      <c r="I16" s="4"/>
      <c r="J16" s="4"/>
      <c r="K16" s="4"/>
      <c r="L16" s="38" t="s">
        <v>18</v>
      </c>
      <c r="M16" s="35"/>
      <c r="N16" s="4"/>
      <c r="O16" s="4"/>
      <c r="P16" s="4"/>
      <c r="Q16" s="4"/>
    </row>
    <row r="17" spans="2:22" ht="15.75" x14ac:dyDescent="0.25">
      <c r="B17" s="52"/>
      <c r="C17" s="52"/>
      <c r="E17" s="59"/>
      <c r="F17" s="4"/>
      <c r="G17" s="4"/>
      <c r="H17" s="4"/>
      <c r="I17" s="4"/>
      <c r="J17" s="4"/>
      <c r="K17" s="4"/>
      <c r="L17" s="37"/>
      <c r="M17" s="35"/>
      <c r="N17" s="4"/>
      <c r="O17" s="4"/>
      <c r="P17" s="4"/>
      <c r="Q17" s="4"/>
    </row>
    <row r="18" spans="2:22" ht="15.75" x14ac:dyDescent="0.25">
      <c r="B18" s="52"/>
      <c r="C18" s="52"/>
      <c r="E18" s="59"/>
      <c r="F18" s="4"/>
      <c r="G18" s="4"/>
      <c r="H18" s="4"/>
      <c r="I18" s="4"/>
      <c r="J18" s="4"/>
      <c r="K18" s="4"/>
      <c r="L18" s="37"/>
      <c r="M18" s="35"/>
      <c r="N18" s="4"/>
      <c r="O18" s="4"/>
      <c r="P18" s="4"/>
      <c r="Q18" s="4"/>
    </row>
    <row r="19" spans="2:22" ht="75.75" customHeight="1" x14ac:dyDescent="0.25">
      <c r="B19" s="79" t="s">
        <v>22</v>
      </c>
      <c r="C19" s="79"/>
      <c r="D19" s="79"/>
      <c r="E19" s="79"/>
      <c r="F19" s="79"/>
      <c r="G19" s="79"/>
      <c r="H19" s="79"/>
      <c r="I19" s="79"/>
      <c r="J19" s="79"/>
      <c r="K19" s="79"/>
      <c r="L19" s="79"/>
      <c r="M19" s="79"/>
      <c r="N19" s="79"/>
      <c r="O19" s="79"/>
      <c r="P19" s="79"/>
      <c r="Q19" s="79"/>
      <c r="R19" s="79"/>
      <c r="S19" s="79"/>
      <c r="T19" s="79"/>
      <c r="U19" s="79"/>
      <c r="V19" s="79"/>
    </row>
    <row r="20" spans="2:22" ht="22.5" customHeight="1" x14ac:dyDescent="0.25">
      <c r="B20" s="106" t="s">
        <v>16</v>
      </c>
      <c r="C20" s="116" t="s">
        <v>5</v>
      </c>
      <c r="D20" s="122" t="s">
        <v>8</v>
      </c>
      <c r="E20" s="123"/>
      <c r="F20" s="123"/>
      <c r="G20" s="123"/>
      <c r="H20" s="123"/>
      <c r="I20" s="124"/>
      <c r="J20" s="119" t="s">
        <v>301</v>
      </c>
      <c r="K20" s="120"/>
      <c r="L20" s="120"/>
      <c r="M20" s="121"/>
      <c r="N20" s="109" t="s">
        <v>300</v>
      </c>
      <c r="O20" s="110"/>
      <c r="P20" s="110"/>
      <c r="Q20" s="111"/>
      <c r="R20" s="112" t="s">
        <v>302</v>
      </c>
      <c r="S20" s="113"/>
      <c r="T20" s="113"/>
      <c r="U20" s="114"/>
      <c r="V20" s="80" t="s">
        <v>23</v>
      </c>
    </row>
    <row r="21" spans="2:22" ht="100.5" customHeight="1" x14ac:dyDescent="0.25">
      <c r="B21" s="108"/>
      <c r="C21" s="117"/>
      <c r="D21" s="13" t="s">
        <v>1</v>
      </c>
      <c r="E21" s="13" t="s">
        <v>2</v>
      </c>
      <c r="F21" s="13" t="s">
        <v>9</v>
      </c>
      <c r="G21" s="13" t="s">
        <v>11</v>
      </c>
      <c r="H21" s="13" t="s">
        <v>21</v>
      </c>
      <c r="I21" s="13" t="s">
        <v>20</v>
      </c>
      <c r="J21" s="39" t="s">
        <v>3</v>
      </c>
      <c r="K21" s="40" t="s">
        <v>10</v>
      </c>
      <c r="L21" s="40" t="s">
        <v>7</v>
      </c>
      <c r="M21" s="41" t="s">
        <v>24</v>
      </c>
      <c r="N21" s="14" t="s">
        <v>3</v>
      </c>
      <c r="O21" s="12" t="s">
        <v>10</v>
      </c>
      <c r="P21" s="12" t="s">
        <v>7</v>
      </c>
      <c r="Q21" s="10" t="s">
        <v>24</v>
      </c>
      <c r="R21" s="14" t="s">
        <v>3</v>
      </c>
      <c r="S21" s="12" t="s">
        <v>10</v>
      </c>
      <c r="T21" s="12" t="s">
        <v>7</v>
      </c>
      <c r="U21" s="10" t="s">
        <v>24</v>
      </c>
      <c r="V21" s="81"/>
    </row>
    <row r="22" spans="2:22" ht="15" customHeight="1" x14ac:dyDescent="0.25">
      <c r="B22" s="10">
        <v>1</v>
      </c>
      <c r="C22" s="10">
        <v>2</v>
      </c>
      <c r="D22" s="9">
        <v>3</v>
      </c>
      <c r="E22" s="9">
        <v>4</v>
      </c>
      <c r="F22" s="9">
        <v>5</v>
      </c>
      <c r="G22" s="9">
        <v>6</v>
      </c>
      <c r="H22" s="9">
        <v>7</v>
      </c>
      <c r="I22" s="9">
        <v>8</v>
      </c>
      <c r="J22" s="42">
        <v>9</v>
      </c>
      <c r="K22" s="43">
        <v>10</v>
      </c>
      <c r="L22" s="43">
        <v>11</v>
      </c>
      <c r="M22" s="43">
        <v>12</v>
      </c>
      <c r="N22" s="9">
        <v>13</v>
      </c>
      <c r="O22" s="9">
        <v>14</v>
      </c>
      <c r="P22" s="9">
        <v>15</v>
      </c>
      <c r="Q22" s="9">
        <v>16</v>
      </c>
      <c r="R22" s="11">
        <v>17</v>
      </c>
      <c r="S22" s="10">
        <v>18</v>
      </c>
      <c r="T22" s="10">
        <v>19</v>
      </c>
      <c r="U22" s="10">
        <v>20</v>
      </c>
      <c r="V22" s="10">
        <v>21</v>
      </c>
    </row>
    <row r="23" spans="2:22" s="22" customFormat="1" ht="38.25" customHeight="1" x14ac:dyDescent="0.2">
      <c r="B23" s="106" t="s">
        <v>6</v>
      </c>
      <c r="C23" s="106" t="s">
        <v>185</v>
      </c>
      <c r="D23" s="97"/>
      <c r="E23" s="7" t="s">
        <v>162</v>
      </c>
      <c r="F23" s="24" t="s">
        <v>216</v>
      </c>
      <c r="G23" s="57" t="s">
        <v>411</v>
      </c>
      <c r="H23" s="24" t="s">
        <v>217</v>
      </c>
      <c r="I23" s="24" t="s">
        <v>218</v>
      </c>
      <c r="J23" s="100">
        <f t="shared" ref="J23:U23" si="0">J26+J27</f>
        <v>38414337.68</v>
      </c>
      <c r="K23" s="100">
        <f t="shared" si="0"/>
        <v>32652187</v>
      </c>
      <c r="L23" s="100">
        <f t="shared" si="0"/>
        <v>0</v>
      </c>
      <c r="M23" s="100">
        <f t="shared" si="0"/>
        <v>5762150.6799999997</v>
      </c>
      <c r="N23" s="100">
        <f t="shared" si="0"/>
        <v>0</v>
      </c>
      <c r="O23" s="100">
        <f t="shared" si="0"/>
        <v>0</v>
      </c>
      <c r="P23" s="100">
        <f t="shared" si="0"/>
        <v>0</v>
      </c>
      <c r="Q23" s="76">
        <f t="shared" si="0"/>
        <v>0</v>
      </c>
      <c r="R23" s="76">
        <f t="shared" si="0"/>
        <v>0</v>
      </c>
      <c r="S23" s="76">
        <f t="shared" si="0"/>
        <v>0</v>
      </c>
      <c r="T23" s="76">
        <f t="shared" si="0"/>
        <v>0</v>
      </c>
      <c r="U23" s="76">
        <f t="shared" si="0"/>
        <v>0</v>
      </c>
      <c r="V23" s="82"/>
    </row>
    <row r="24" spans="2:22" s="22" customFormat="1" ht="38.25" customHeight="1" x14ac:dyDescent="0.2">
      <c r="B24" s="107"/>
      <c r="C24" s="107"/>
      <c r="D24" s="98"/>
      <c r="E24" s="7" t="s">
        <v>34</v>
      </c>
      <c r="F24" s="24" t="s">
        <v>219</v>
      </c>
      <c r="G24" s="57" t="s">
        <v>410</v>
      </c>
      <c r="H24" s="24" t="s">
        <v>220</v>
      </c>
      <c r="I24" s="24" t="s">
        <v>221</v>
      </c>
      <c r="J24" s="101"/>
      <c r="K24" s="101"/>
      <c r="L24" s="101"/>
      <c r="M24" s="101"/>
      <c r="N24" s="101"/>
      <c r="O24" s="101"/>
      <c r="P24" s="101"/>
      <c r="Q24" s="77"/>
      <c r="R24" s="77"/>
      <c r="S24" s="77"/>
      <c r="T24" s="77"/>
      <c r="U24" s="77"/>
      <c r="V24" s="83"/>
    </row>
    <row r="25" spans="2:22" s="22" customFormat="1" ht="38.25" customHeight="1" x14ac:dyDescent="0.2">
      <c r="B25" s="108"/>
      <c r="C25" s="108"/>
      <c r="D25" s="99"/>
      <c r="E25" s="7" t="s">
        <v>35</v>
      </c>
      <c r="F25" s="24" t="s">
        <v>222</v>
      </c>
      <c r="G25" s="57" t="s">
        <v>412</v>
      </c>
      <c r="H25" s="24" t="s">
        <v>223</v>
      </c>
      <c r="I25" s="24" t="s">
        <v>224</v>
      </c>
      <c r="J25" s="102"/>
      <c r="K25" s="102"/>
      <c r="L25" s="102"/>
      <c r="M25" s="102"/>
      <c r="N25" s="102"/>
      <c r="O25" s="102"/>
      <c r="P25" s="102"/>
      <c r="Q25" s="78"/>
      <c r="R25" s="78"/>
      <c r="S25" s="78"/>
      <c r="T25" s="78"/>
      <c r="U25" s="78"/>
      <c r="V25" s="84"/>
    </row>
    <row r="26" spans="2:22" s="22" customFormat="1" ht="48" outlineLevel="1" x14ac:dyDescent="0.2">
      <c r="B26" s="54" t="s">
        <v>4</v>
      </c>
      <c r="C26" s="54" t="s">
        <v>186</v>
      </c>
      <c r="D26" s="7" t="s">
        <v>239</v>
      </c>
      <c r="E26" s="7" t="s">
        <v>87</v>
      </c>
      <c r="F26" s="24" t="s">
        <v>225</v>
      </c>
      <c r="G26" s="24" t="s">
        <v>430</v>
      </c>
      <c r="H26" s="24" t="s">
        <v>226</v>
      </c>
      <c r="I26" s="24" t="s">
        <v>227</v>
      </c>
      <c r="J26" s="44"/>
      <c r="K26" s="44"/>
      <c r="L26" s="27"/>
      <c r="M26" s="45"/>
      <c r="N26" s="7"/>
      <c r="O26" s="7"/>
      <c r="P26" s="7"/>
      <c r="Q26" s="74"/>
      <c r="R26" s="74"/>
      <c r="S26" s="74"/>
      <c r="T26" s="74"/>
      <c r="U26" s="74"/>
      <c r="V26" s="56"/>
    </row>
    <row r="27" spans="2:22" s="22" customFormat="1" ht="40.5" customHeight="1" outlineLevel="1" x14ac:dyDescent="0.2">
      <c r="B27" s="106" t="s">
        <v>36</v>
      </c>
      <c r="C27" s="103" t="s">
        <v>187</v>
      </c>
      <c r="D27" s="7" t="s">
        <v>241</v>
      </c>
      <c r="E27" s="27" t="s">
        <v>37</v>
      </c>
      <c r="F27" s="24" t="s">
        <v>231</v>
      </c>
      <c r="G27" s="24" t="s">
        <v>430</v>
      </c>
      <c r="H27" s="24" t="s">
        <v>226</v>
      </c>
      <c r="I27" s="24" t="s">
        <v>236</v>
      </c>
      <c r="J27" s="100">
        <f t="shared" ref="J27:U27" si="1">J31</f>
        <v>38414337.68</v>
      </c>
      <c r="K27" s="100">
        <f t="shared" si="1"/>
        <v>32652187</v>
      </c>
      <c r="L27" s="100">
        <f t="shared" si="1"/>
        <v>0</v>
      </c>
      <c r="M27" s="100">
        <f t="shared" si="1"/>
        <v>5762150.6799999997</v>
      </c>
      <c r="N27" s="100">
        <f t="shared" si="1"/>
        <v>0</v>
      </c>
      <c r="O27" s="100">
        <f t="shared" si="1"/>
        <v>0</v>
      </c>
      <c r="P27" s="100">
        <f t="shared" si="1"/>
        <v>0</v>
      </c>
      <c r="Q27" s="76">
        <f t="shared" si="1"/>
        <v>0</v>
      </c>
      <c r="R27" s="76">
        <f t="shared" si="1"/>
        <v>0</v>
      </c>
      <c r="S27" s="76">
        <f t="shared" si="1"/>
        <v>0</v>
      </c>
      <c r="T27" s="76">
        <f t="shared" si="1"/>
        <v>0</v>
      </c>
      <c r="U27" s="76">
        <f t="shared" si="1"/>
        <v>0</v>
      </c>
      <c r="V27" s="82"/>
    </row>
    <row r="28" spans="2:22" s="22" customFormat="1" ht="36" outlineLevel="1" x14ac:dyDescent="0.2">
      <c r="B28" s="107"/>
      <c r="C28" s="104"/>
      <c r="D28" s="7" t="s">
        <v>242</v>
      </c>
      <c r="E28" s="27" t="s">
        <v>37</v>
      </c>
      <c r="F28" s="24" t="s">
        <v>231</v>
      </c>
      <c r="G28" s="24" t="s">
        <v>430</v>
      </c>
      <c r="H28" s="24" t="s">
        <v>226</v>
      </c>
      <c r="I28" s="24" t="s">
        <v>243</v>
      </c>
      <c r="J28" s="101"/>
      <c r="K28" s="101"/>
      <c r="L28" s="101"/>
      <c r="M28" s="101"/>
      <c r="N28" s="101"/>
      <c r="O28" s="101"/>
      <c r="P28" s="101"/>
      <c r="Q28" s="77"/>
      <c r="R28" s="77"/>
      <c r="S28" s="77"/>
      <c r="T28" s="77"/>
      <c r="U28" s="77"/>
      <c r="V28" s="83"/>
    </row>
    <row r="29" spans="2:22" s="22" customFormat="1" ht="36" outlineLevel="1" x14ac:dyDescent="0.2">
      <c r="B29" s="107"/>
      <c r="C29" s="104"/>
      <c r="D29" s="7" t="s">
        <v>238</v>
      </c>
      <c r="E29" s="7" t="s">
        <v>72</v>
      </c>
      <c r="F29" s="24" t="s">
        <v>231</v>
      </c>
      <c r="G29" s="24" t="s">
        <v>430</v>
      </c>
      <c r="H29" s="24" t="s">
        <v>226</v>
      </c>
      <c r="I29" s="24" t="s">
        <v>234</v>
      </c>
      <c r="J29" s="101"/>
      <c r="K29" s="101"/>
      <c r="L29" s="101"/>
      <c r="M29" s="101"/>
      <c r="N29" s="101"/>
      <c r="O29" s="101"/>
      <c r="P29" s="101"/>
      <c r="Q29" s="77"/>
      <c r="R29" s="77"/>
      <c r="S29" s="77"/>
      <c r="T29" s="77"/>
      <c r="U29" s="77"/>
      <c r="V29" s="83"/>
    </row>
    <row r="30" spans="2:22" s="22" customFormat="1" ht="27" customHeight="1" outlineLevel="1" x14ac:dyDescent="0.2">
      <c r="B30" s="108"/>
      <c r="C30" s="105"/>
      <c r="D30" s="7" t="s">
        <v>237</v>
      </c>
      <c r="E30" s="7" t="s">
        <v>232</v>
      </c>
      <c r="F30" s="24" t="s">
        <v>231</v>
      </c>
      <c r="G30" s="24" t="s">
        <v>430</v>
      </c>
      <c r="H30" s="24" t="s">
        <v>226</v>
      </c>
      <c r="I30" s="24" t="s">
        <v>233</v>
      </c>
      <c r="J30" s="102"/>
      <c r="K30" s="102"/>
      <c r="L30" s="102"/>
      <c r="M30" s="102"/>
      <c r="N30" s="102"/>
      <c r="O30" s="102"/>
      <c r="P30" s="102"/>
      <c r="Q30" s="78"/>
      <c r="R30" s="78"/>
      <c r="S30" s="78"/>
      <c r="T30" s="78"/>
      <c r="U30" s="78"/>
      <c r="V30" s="84"/>
    </row>
    <row r="31" spans="2:22" s="22" customFormat="1" ht="33.75" customHeight="1" outlineLevel="1" x14ac:dyDescent="0.2">
      <c r="B31" s="106" t="s">
        <v>131</v>
      </c>
      <c r="C31" s="106" t="s">
        <v>228</v>
      </c>
      <c r="D31" s="7" t="s">
        <v>237</v>
      </c>
      <c r="E31" s="7" t="s">
        <v>232</v>
      </c>
      <c r="F31" s="24" t="s">
        <v>231</v>
      </c>
      <c r="G31" s="24" t="s">
        <v>430</v>
      </c>
      <c r="H31" s="24" t="s">
        <v>226</v>
      </c>
      <c r="I31" s="24" t="s">
        <v>233</v>
      </c>
      <c r="J31" s="91">
        <f>SUM(K31:M34)</f>
        <v>38414337.68</v>
      </c>
      <c r="K31" s="91">
        <v>32652187</v>
      </c>
      <c r="L31" s="94">
        <v>0</v>
      </c>
      <c r="M31" s="91">
        <v>5762150.6799999997</v>
      </c>
      <c r="N31" s="88">
        <v>0</v>
      </c>
      <c r="O31" s="88">
        <v>0</v>
      </c>
      <c r="P31" s="88">
        <v>0</v>
      </c>
      <c r="Q31" s="85">
        <v>0</v>
      </c>
      <c r="R31" s="85">
        <v>0</v>
      </c>
      <c r="S31" s="85">
        <v>0</v>
      </c>
      <c r="T31" s="85">
        <v>0</v>
      </c>
      <c r="U31" s="85">
        <v>0</v>
      </c>
      <c r="V31" s="82" t="s">
        <v>440</v>
      </c>
    </row>
    <row r="32" spans="2:22" s="22" customFormat="1" ht="33.75" customHeight="1" outlineLevel="1" x14ac:dyDescent="0.2">
      <c r="B32" s="107"/>
      <c r="C32" s="107"/>
      <c r="D32" s="7" t="s">
        <v>238</v>
      </c>
      <c r="E32" s="7" t="s">
        <v>72</v>
      </c>
      <c r="F32" s="24" t="s">
        <v>231</v>
      </c>
      <c r="G32" s="24" t="s">
        <v>430</v>
      </c>
      <c r="H32" s="24" t="s">
        <v>226</v>
      </c>
      <c r="I32" s="24" t="s">
        <v>234</v>
      </c>
      <c r="J32" s="92"/>
      <c r="K32" s="92"/>
      <c r="L32" s="95"/>
      <c r="M32" s="92"/>
      <c r="N32" s="89"/>
      <c r="O32" s="89"/>
      <c r="P32" s="89"/>
      <c r="Q32" s="86"/>
      <c r="R32" s="86"/>
      <c r="S32" s="86"/>
      <c r="T32" s="86"/>
      <c r="U32" s="86"/>
      <c r="V32" s="83"/>
    </row>
    <row r="33" spans="2:22" s="22" customFormat="1" ht="33.75" customHeight="1" outlineLevel="1" x14ac:dyDescent="0.2">
      <c r="B33" s="107"/>
      <c r="C33" s="107"/>
      <c r="D33" s="7" t="s">
        <v>239</v>
      </c>
      <c r="E33" s="7" t="s">
        <v>87</v>
      </c>
      <c r="F33" s="24" t="s">
        <v>231</v>
      </c>
      <c r="G33" s="24" t="s">
        <v>430</v>
      </c>
      <c r="H33" s="24" t="s">
        <v>226</v>
      </c>
      <c r="I33" s="24" t="s">
        <v>230</v>
      </c>
      <c r="J33" s="92"/>
      <c r="K33" s="92"/>
      <c r="L33" s="95"/>
      <c r="M33" s="92"/>
      <c r="N33" s="89"/>
      <c r="O33" s="89"/>
      <c r="P33" s="89"/>
      <c r="Q33" s="86"/>
      <c r="R33" s="86"/>
      <c r="S33" s="86"/>
      <c r="T33" s="86"/>
      <c r="U33" s="86"/>
      <c r="V33" s="83"/>
    </row>
    <row r="34" spans="2:22" s="22" customFormat="1" ht="33.75" customHeight="1" outlineLevel="1" x14ac:dyDescent="0.2">
      <c r="B34" s="108"/>
      <c r="C34" s="108"/>
      <c r="D34" s="7" t="s">
        <v>240</v>
      </c>
      <c r="E34" s="7" t="s">
        <v>37</v>
      </c>
      <c r="F34" s="24" t="s">
        <v>231</v>
      </c>
      <c r="G34" s="24" t="s">
        <v>430</v>
      </c>
      <c r="H34" s="24" t="s">
        <v>226</v>
      </c>
      <c r="I34" s="24" t="s">
        <v>236</v>
      </c>
      <c r="J34" s="93"/>
      <c r="K34" s="93"/>
      <c r="L34" s="96"/>
      <c r="M34" s="93"/>
      <c r="N34" s="90"/>
      <c r="O34" s="90"/>
      <c r="P34" s="90"/>
      <c r="Q34" s="87"/>
      <c r="R34" s="87"/>
      <c r="S34" s="87"/>
      <c r="T34" s="87"/>
      <c r="U34" s="87"/>
      <c r="V34" s="84"/>
    </row>
    <row r="35" spans="2:22" s="22" customFormat="1" ht="76.5" customHeight="1" x14ac:dyDescent="0.2">
      <c r="B35" s="54" t="s">
        <v>14</v>
      </c>
      <c r="C35" s="54" t="s">
        <v>188</v>
      </c>
      <c r="D35" s="7"/>
      <c r="E35" s="27" t="s">
        <v>162</v>
      </c>
      <c r="F35" s="24" t="s">
        <v>216</v>
      </c>
      <c r="G35" s="57" t="s">
        <v>411</v>
      </c>
      <c r="H35" s="24" t="s">
        <v>244</v>
      </c>
      <c r="I35" s="24" t="s">
        <v>245</v>
      </c>
      <c r="J35" s="68">
        <f>J36+J44</f>
        <v>37952550.670000002</v>
      </c>
      <c r="K35" s="68">
        <f t="shared" ref="K35:U35" si="2">K36+K44</f>
        <v>31617164.149999999</v>
      </c>
      <c r="L35" s="68">
        <f t="shared" si="2"/>
        <v>500000</v>
      </c>
      <c r="M35" s="68">
        <f t="shared" si="2"/>
        <v>5835386.5199999996</v>
      </c>
      <c r="N35" s="68">
        <f t="shared" si="2"/>
        <v>0</v>
      </c>
      <c r="O35" s="68">
        <f t="shared" si="2"/>
        <v>0</v>
      </c>
      <c r="P35" s="68">
        <f t="shared" si="2"/>
        <v>0</v>
      </c>
      <c r="Q35" s="68">
        <f t="shared" si="2"/>
        <v>0</v>
      </c>
      <c r="R35" s="68">
        <f t="shared" si="2"/>
        <v>0</v>
      </c>
      <c r="S35" s="68">
        <f t="shared" si="2"/>
        <v>0</v>
      </c>
      <c r="T35" s="68">
        <f t="shared" si="2"/>
        <v>0</v>
      </c>
      <c r="U35" s="68">
        <f t="shared" si="2"/>
        <v>0</v>
      </c>
      <c r="V35" s="56"/>
    </row>
    <row r="36" spans="2:22" s="22" customFormat="1" ht="59.25" customHeight="1" outlineLevel="1" x14ac:dyDescent="0.2">
      <c r="B36" s="106" t="s">
        <v>38</v>
      </c>
      <c r="C36" s="106" t="s">
        <v>189</v>
      </c>
      <c r="D36" s="7" t="s">
        <v>246</v>
      </c>
      <c r="E36" s="27" t="s">
        <v>39</v>
      </c>
      <c r="F36" s="24" t="s">
        <v>247</v>
      </c>
      <c r="G36" s="24" t="s">
        <v>430</v>
      </c>
      <c r="H36" s="24" t="s">
        <v>226</v>
      </c>
      <c r="I36" s="24" t="s">
        <v>248</v>
      </c>
      <c r="J36" s="76">
        <f>J38</f>
        <v>37952550.670000002</v>
      </c>
      <c r="K36" s="76">
        <f t="shared" ref="K36:M36" si="3">K38</f>
        <v>31617164.149999999</v>
      </c>
      <c r="L36" s="76">
        <f t="shared" si="3"/>
        <v>500000</v>
      </c>
      <c r="M36" s="76">
        <f t="shared" si="3"/>
        <v>5835386.5199999996</v>
      </c>
      <c r="N36" s="76">
        <f t="shared" ref="N36:U36" si="4">N38</f>
        <v>0</v>
      </c>
      <c r="O36" s="76">
        <f t="shared" si="4"/>
        <v>0</v>
      </c>
      <c r="P36" s="76">
        <f t="shared" si="4"/>
        <v>0</v>
      </c>
      <c r="Q36" s="76">
        <f t="shared" si="4"/>
        <v>0</v>
      </c>
      <c r="R36" s="76">
        <f t="shared" si="4"/>
        <v>0</v>
      </c>
      <c r="S36" s="76">
        <f t="shared" si="4"/>
        <v>0</v>
      </c>
      <c r="T36" s="76">
        <f t="shared" si="4"/>
        <v>0</v>
      </c>
      <c r="U36" s="76">
        <f t="shared" si="4"/>
        <v>0</v>
      </c>
      <c r="V36" s="82"/>
    </row>
    <row r="37" spans="2:22" s="22" customFormat="1" ht="59.25" customHeight="1" outlineLevel="1" x14ac:dyDescent="0.2">
      <c r="B37" s="108"/>
      <c r="C37" s="108"/>
      <c r="D37" s="7" t="s">
        <v>242</v>
      </c>
      <c r="E37" s="27" t="s">
        <v>37</v>
      </c>
      <c r="F37" s="24" t="s">
        <v>231</v>
      </c>
      <c r="G37" s="24" t="s">
        <v>430</v>
      </c>
      <c r="H37" s="24" t="s">
        <v>226</v>
      </c>
      <c r="I37" s="24" t="s">
        <v>249</v>
      </c>
      <c r="J37" s="78"/>
      <c r="K37" s="78"/>
      <c r="L37" s="78"/>
      <c r="M37" s="78"/>
      <c r="N37" s="78"/>
      <c r="O37" s="78"/>
      <c r="P37" s="78"/>
      <c r="Q37" s="78"/>
      <c r="R37" s="78"/>
      <c r="S37" s="78"/>
      <c r="T37" s="78"/>
      <c r="U37" s="78"/>
      <c r="V37" s="84"/>
    </row>
    <row r="38" spans="2:22" s="22" customFormat="1" ht="24" outlineLevel="1" x14ac:dyDescent="0.2">
      <c r="B38" s="106" t="s">
        <v>132</v>
      </c>
      <c r="C38" s="106" t="s">
        <v>229</v>
      </c>
      <c r="D38" s="7" t="s">
        <v>239</v>
      </c>
      <c r="E38" s="7" t="s">
        <v>250</v>
      </c>
      <c r="F38" s="24" t="s">
        <v>247</v>
      </c>
      <c r="G38" s="24" t="s">
        <v>430</v>
      </c>
      <c r="H38" s="24" t="s">
        <v>226</v>
      </c>
      <c r="I38" s="24" t="s">
        <v>251</v>
      </c>
      <c r="J38" s="91">
        <f>SUM(K38:M43)</f>
        <v>37952550.670000002</v>
      </c>
      <c r="K38" s="91">
        <v>31617164.149999999</v>
      </c>
      <c r="L38" s="94">
        <v>500000</v>
      </c>
      <c r="M38" s="91">
        <v>5835386.5199999996</v>
      </c>
      <c r="N38" s="88">
        <v>0</v>
      </c>
      <c r="O38" s="88">
        <v>0</v>
      </c>
      <c r="P38" s="88">
        <v>0</v>
      </c>
      <c r="Q38" s="85">
        <v>0</v>
      </c>
      <c r="R38" s="85">
        <v>0</v>
      </c>
      <c r="S38" s="85">
        <v>0</v>
      </c>
      <c r="T38" s="85">
        <v>0</v>
      </c>
      <c r="U38" s="85">
        <v>0</v>
      </c>
      <c r="V38" s="82" t="s">
        <v>449</v>
      </c>
    </row>
    <row r="39" spans="2:22" s="22" customFormat="1" ht="36" outlineLevel="1" x14ac:dyDescent="0.2">
      <c r="B39" s="107"/>
      <c r="C39" s="107"/>
      <c r="D39" s="7" t="s">
        <v>242</v>
      </c>
      <c r="E39" s="7" t="s">
        <v>235</v>
      </c>
      <c r="F39" s="24" t="s">
        <v>247</v>
      </c>
      <c r="G39" s="24" t="s">
        <v>430</v>
      </c>
      <c r="H39" s="24" t="s">
        <v>226</v>
      </c>
      <c r="I39" s="24" t="s">
        <v>252</v>
      </c>
      <c r="J39" s="92"/>
      <c r="K39" s="92"/>
      <c r="L39" s="95"/>
      <c r="M39" s="92"/>
      <c r="N39" s="89"/>
      <c r="O39" s="89"/>
      <c r="P39" s="89"/>
      <c r="Q39" s="86"/>
      <c r="R39" s="86"/>
      <c r="S39" s="86"/>
      <c r="T39" s="86"/>
      <c r="U39" s="86"/>
      <c r="V39" s="83"/>
    </row>
    <row r="40" spans="2:22" s="22" customFormat="1" ht="24" outlineLevel="1" x14ac:dyDescent="0.2">
      <c r="B40" s="107"/>
      <c r="C40" s="107"/>
      <c r="D40" s="7" t="s">
        <v>246</v>
      </c>
      <c r="E40" s="7" t="s">
        <v>253</v>
      </c>
      <c r="F40" s="24" t="s">
        <v>247</v>
      </c>
      <c r="G40" s="24" t="s">
        <v>430</v>
      </c>
      <c r="H40" s="24" t="s">
        <v>226</v>
      </c>
      <c r="I40" s="24" t="s">
        <v>248</v>
      </c>
      <c r="J40" s="92"/>
      <c r="K40" s="92"/>
      <c r="L40" s="95"/>
      <c r="M40" s="92"/>
      <c r="N40" s="89"/>
      <c r="O40" s="89"/>
      <c r="P40" s="89"/>
      <c r="Q40" s="86"/>
      <c r="R40" s="86"/>
      <c r="S40" s="86"/>
      <c r="T40" s="86"/>
      <c r="U40" s="86"/>
      <c r="V40" s="83"/>
    </row>
    <row r="41" spans="2:22" s="22" customFormat="1" ht="24" outlineLevel="1" x14ac:dyDescent="0.2">
      <c r="B41" s="107"/>
      <c r="C41" s="107"/>
      <c r="D41" s="7" t="s">
        <v>281</v>
      </c>
      <c r="E41" s="7" t="s">
        <v>282</v>
      </c>
      <c r="F41" s="24"/>
      <c r="G41" s="24" t="s">
        <v>430</v>
      </c>
      <c r="H41" s="24" t="s">
        <v>226</v>
      </c>
      <c r="I41" s="24" t="s">
        <v>283</v>
      </c>
      <c r="J41" s="92"/>
      <c r="K41" s="92"/>
      <c r="L41" s="95"/>
      <c r="M41" s="92"/>
      <c r="N41" s="89"/>
      <c r="O41" s="89"/>
      <c r="P41" s="89"/>
      <c r="Q41" s="86"/>
      <c r="R41" s="86"/>
      <c r="S41" s="86"/>
      <c r="T41" s="86"/>
      <c r="U41" s="86"/>
      <c r="V41" s="83"/>
    </row>
    <row r="42" spans="2:22" s="22" customFormat="1" ht="24" outlineLevel="1" x14ac:dyDescent="0.2">
      <c r="B42" s="107"/>
      <c r="C42" s="107"/>
      <c r="D42" s="7" t="s">
        <v>285</v>
      </c>
      <c r="E42" s="7" t="s">
        <v>284</v>
      </c>
      <c r="F42" s="24"/>
      <c r="G42" s="24" t="s">
        <v>430</v>
      </c>
      <c r="H42" s="24" t="s">
        <v>226</v>
      </c>
      <c r="I42" s="24" t="s">
        <v>286</v>
      </c>
      <c r="J42" s="92"/>
      <c r="K42" s="92"/>
      <c r="L42" s="95"/>
      <c r="M42" s="92"/>
      <c r="N42" s="89"/>
      <c r="O42" s="89"/>
      <c r="P42" s="89"/>
      <c r="Q42" s="86"/>
      <c r="R42" s="86"/>
      <c r="S42" s="86"/>
      <c r="T42" s="86"/>
      <c r="U42" s="86"/>
      <c r="V42" s="83"/>
    </row>
    <row r="43" spans="2:22" s="22" customFormat="1" ht="24" outlineLevel="1" x14ac:dyDescent="0.2">
      <c r="B43" s="108"/>
      <c r="C43" s="108"/>
      <c r="D43" s="7" t="s">
        <v>289</v>
      </c>
      <c r="E43" s="7" t="s">
        <v>288</v>
      </c>
      <c r="F43" s="24"/>
      <c r="G43" s="24" t="s">
        <v>430</v>
      </c>
      <c r="H43" s="24" t="s">
        <v>226</v>
      </c>
      <c r="I43" s="24" t="s">
        <v>287</v>
      </c>
      <c r="J43" s="93"/>
      <c r="K43" s="93"/>
      <c r="L43" s="96"/>
      <c r="M43" s="93"/>
      <c r="N43" s="90"/>
      <c r="O43" s="90"/>
      <c r="P43" s="90"/>
      <c r="Q43" s="87"/>
      <c r="R43" s="87"/>
      <c r="S43" s="87"/>
      <c r="T43" s="87"/>
      <c r="U43" s="87"/>
      <c r="V43" s="84"/>
    </row>
    <row r="44" spans="2:22" s="22" customFormat="1" ht="126" customHeight="1" outlineLevel="1" x14ac:dyDescent="0.2">
      <c r="B44" s="54" t="s">
        <v>40</v>
      </c>
      <c r="C44" s="54" t="s">
        <v>190</v>
      </c>
      <c r="D44" s="7" t="s">
        <v>239</v>
      </c>
      <c r="E44" s="27" t="s">
        <v>41</v>
      </c>
      <c r="F44" s="24" t="s">
        <v>247</v>
      </c>
      <c r="G44" s="24" t="s">
        <v>430</v>
      </c>
      <c r="H44" s="24" t="s">
        <v>226</v>
      </c>
      <c r="I44" s="24" t="s">
        <v>254</v>
      </c>
      <c r="J44" s="44"/>
      <c r="K44" s="44"/>
      <c r="L44" s="27"/>
      <c r="M44" s="45"/>
      <c r="N44" s="7"/>
      <c r="O44" s="7"/>
      <c r="P44" s="7"/>
      <c r="Q44" s="74"/>
      <c r="R44" s="74"/>
      <c r="S44" s="74"/>
      <c r="T44" s="74"/>
      <c r="U44" s="74"/>
      <c r="V44" s="56"/>
    </row>
    <row r="45" spans="2:22" s="22" customFormat="1" ht="27.75" customHeight="1" x14ac:dyDescent="0.2">
      <c r="B45" s="106" t="s">
        <v>15</v>
      </c>
      <c r="C45" s="106" t="s">
        <v>191</v>
      </c>
      <c r="D45" s="97"/>
      <c r="E45" s="27" t="s">
        <v>416</v>
      </c>
      <c r="F45" s="24" t="s">
        <v>255</v>
      </c>
      <c r="G45" s="57" t="s">
        <v>417</v>
      </c>
      <c r="H45" s="24" t="s">
        <v>256</v>
      </c>
      <c r="I45" s="24" t="s">
        <v>257</v>
      </c>
      <c r="J45" s="76">
        <f>J48+J62</f>
        <v>22604571.300000001</v>
      </c>
      <c r="K45" s="76">
        <f t="shared" ref="K45:M45" si="5">K48+K62</f>
        <v>18883575</v>
      </c>
      <c r="L45" s="76">
        <f t="shared" si="5"/>
        <v>0</v>
      </c>
      <c r="M45" s="76">
        <f t="shared" si="5"/>
        <v>3720996.3</v>
      </c>
      <c r="N45" s="76">
        <f t="shared" ref="N45:U45" si="6">N48+N62</f>
        <v>2932191.97</v>
      </c>
      <c r="O45" s="76">
        <f t="shared" si="6"/>
        <v>2480371.5</v>
      </c>
      <c r="P45" s="76">
        <f t="shared" si="6"/>
        <v>451820.4700000002</v>
      </c>
      <c r="Q45" s="76">
        <f t="shared" si="6"/>
        <v>0</v>
      </c>
      <c r="R45" s="76">
        <f t="shared" si="6"/>
        <v>150000</v>
      </c>
      <c r="S45" s="76">
        <f t="shared" si="6"/>
        <v>150000</v>
      </c>
      <c r="T45" s="76">
        <f t="shared" si="6"/>
        <v>0</v>
      </c>
      <c r="U45" s="76">
        <f t="shared" si="6"/>
        <v>0</v>
      </c>
      <c r="V45" s="82"/>
    </row>
    <row r="46" spans="2:22" s="22" customFormat="1" ht="48" x14ac:dyDescent="0.2">
      <c r="B46" s="107"/>
      <c r="C46" s="107"/>
      <c r="D46" s="98"/>
      <c r="E46" s="27" t="s">
        <v>42</v>
      </c>
      <c r="F46" s="24" t="s">
        <v>258</v>
      </c>
      <c r="G46" s="57" t="s">
        <v>419</v>
      </c>
      <c r="H46" s="24" t="s">
        <v>259</v>
      </c>
      <c r="I46" s="24" t="s">
        <v>260</v>
      </c>
      <c r="J46" s="77"/>
      <c r="K46" s="77"/>
      <c r="L46" s="77"/>
      <c r="M46" s="77"/>
      <c r="N46" s="77"/>
      <c r="O46" s="77"/>
      <c r="P46" s="77"/>
      <c r="Q46" s="77"/>
      <c r="R46" s="77"/>
      <c r="S46" s="77"/>
      <c r="T46" s="77"/>
      <c r="U46" s="77"/>
      <c r="V46" s="83"/>
    </row>
    <row r="47" spans="2:22" s="22" customFormat="1" ht="39" customHeight="1" x14ac:dyDescent="0.2">
      <c r="B47" s="108"/>
      <c r="C47" s="108"/>
      <c r="D47" s="99"/>
      <c r="E47" s="27" t="s">
        <v>43</v>
      </c>
      <c r="F47" s="24" t="s">
        <v>261</v>
      </c>
      <c r="G47" s="57" t="s">
        <v>420</v>
      </c>
      <c r="H47" s="24" t="s">
        <v>262</v>
      </c>
      <c r="I47" s="24" t="s">
        <v>263</v>
      </c>
      <c r="J47" s="78"/>
      <c r="K47" s="78"/>
      <c r="L47" s="78"/>
      <c r="M47" s="78"/>
      <c r="N47" s="78"/>
      <c r="O47" s="78"/>
      <c r="P47" s="78"/>
      <c r="Q47" s="78"/>
      <c r="R47" s="78"/>
      <c r="S47" s="78"/>
      <c r="T47" s="78"/>
      <c r="U47" s="78"/>
      <c r="V47" s="84"/>
    </row>
    <row r="48" spans="2:22" s="22" customFormat="1" ht="24" outlineLevel="1" x14ac:dyDescent="0.2">
      <c r="B48" s="106" t="s">
        <v>44</v>
      </c>
      <c r="C48" s="106" t="s">
        <v>192</v>
      </c>
      <c r="D48" s="7" t="s">
        <v>88</v>
      </c>
      <c r="E48" s="27" t="s">
        <v>45</v>
      </c>
      <c r="F48" s="24" t="s">
        <v>264</v>
      </c>
      <c r="G48" s="57" t="s">
        <v>431</v>
      </c>
      <c r="H48" s="24" t="s">
        <v>265</v>
      </c>
      <c r="I48" s="24" t="s">
        <v>266</v>
      </c>
      <c r="J48" s="91">
        <f>J52</f>
        <v>22604571.300000001</v>
      </c>
      <c r="K48" s="91">
        <f t="shared" ref="K48:M48" si="7">K52</f>
        <v>18883575</v>
      </c>
      <c r="L48" s="91">
        <f t="shared" si="7"/>
        <v>0</v>
      </c>
      <c r="M48" s="91">
        <f t="shared" si="7"/>
        <v>3720996.3</v>
      </c>
      <c r="N48" s="91">
        <f t="shared" ref="N48:U48" si="8">N52</f>
        <v>2932191.97</v>
      </c>
      <c r="O48" s="91">
        <f t="shared" si="8"/>
        <v>2480371.5</v>
      </c>
      <c r="P48" s="91">
        <f t="shared" si="8"/>
        <v>451820.4700000002</v>
      </c>
      <c r="Q48" s="91">
        <f t="shared" si="8"/>
        <v>0</v>
      </c>
      <c r="R48" s="91">
        <f t="shared" si="8"/>
        <v>150000</v>
      </c>
      <c r="S48" s="91">
        <f t="shared" si="8"/>
        <v>150000</v>
      </c>
      <c r="T48" s="91">
        <f t="shared" si="8"/>
        <v>0</v>
      </c>
      <c r="U48" s="91">
        <f t="shared" si="8"/>
        <v>0</v>
      </c>
      <c r="V48" s="82"/>
    </row>
    <row r="49" spans="2:22" s="22" customFormat="1" ht="48" outlineLevel="1" x14ac:dyDescent="0.2">
      <c r="B49" s="107"/>
      <c r="C49" s="107"/>
      <c r="D49" s="7" t="s">
        <v>91</v>
      </c>
      <c r="E49" s="27" t="s">
        <v>46</v>
      </c>
      <c r="F49" s="24" t="s">
        <v>267</v>
      </c>
      <c r="G49" s="57" t="s">
        <v>432</v>
      </c>
      <c r="H49" s="24" t="s">
        <v>268</v>
      </c>
      <c r="I49" s="24" t="s">
        <v>269</v>
      </c>
      <c r="J49" s="92"/>
      <c r="K49" s="92"/>
      <c r="L49" s="92"/>
      <c r="M49" s="92"/>
      <c r="N49" s="92"/>
      <c r="O49" s="92"/>
      <c r="P49" s="92"/>
      <c r="Q49" s="92"/>
      <c r="R49" s="92"/>
      <c r="S49" s="92"/>
      <c r="T49" s="92"/>
      <c r="U49" s="92"/>
      <c r="V49" s="83"/>
    </row>
    <row r="50" spans="2:22" s="22" customFormat="1" ht="36" outlineLevel="1" x14ac:dyDescent="0.2">
      <c r="B50" s="107"/>
      <c r="C50" s="107"/>
      <c r="D50" s="7" t="s">
        <v>90</v>
      </c>
      <c r="E50" s="27" t="s">
        <v>171</v>
      </c>
      <c r="F50" s="24" t="s">
        <v>270</v>
      </c>
      <c r="G50" s="24" t="s">
        <v>430</v>
      </c>
      <c r="H50" s="24" t="s">
        <v>226</v>
      </c>
      <c r="I50" s="24" t="s">
        <v>271</v>
      </c>
      <c r="J50" s="92"/>
      <c r="K50" s="92"/>
      <c r="L50" s="92"/>
      <c r="M50" s="92"/>
      <c r="N50" s="92"/>
      <c r="O50" s="92"/>
      <c r="P50" s="92"/>
      <c r="Q50" s="92"/>
      <c r="R50" s="92"/>
      <c r="S50" s="92"/>
      <c r="T50" s="92"/>
      <c r="U50" s="92"/>
      <c r="V50" s="83"/>
    </row>
    <row r="51" spans="2:22" s="22" customFormat="1" ht="36" outlineLevel="1" x14ac:dyDescent="0.2">
      <c r="B51" s="108"/>
      <c r="C51" s="108"/>
      <c r="D51" s="7" t="s">
        <v>92</v>
      </c>
      <c r="E51" s="27" t="s">
        <v>48</v>
      </c>
      <c r="F51" s="24" t="s">
        <v>270</v>
      </c>
      <c r="G51" s="24" t="s">
        <v>430</v>
      </c>
      <c r="H51" s="24" t="s">
        <v>226</v>
      </c>
      <c r="I51" s="24" t="s">
        <v>272</v>
      </c>
      <c r="J51" s="93"/>
      <c r="K51" s="93"/>
      <c r="L51" s="93"/>
      <c r="M51" s="93"/>
      <c r="N51" s="93"/>
      <c r="O51" s="93"/>
      <c r="P51" s="93"/>
      <c r="Q51" s="93"/>
      <c r="R51" s="93"/>
      <c r="S51" s="93"/>
      <c r="T51" s="93"/>
      <c r="U51" s="93"/>
      <c r="V51" s="84"/>
    </row>
    <row r="52" spans="2:22" s="22" customFormat="1" ht="36" outlineLevel="1" x14ac:dyDescent="0.2">
      <c r="B52" s="106" t="s">
        <v>49</v>
      </c>
      <c r="C52" s="106" t="s">
        <v>193</v>
      </c>
      <c r="D52" s="25" t="s">
        <v>88</v>
      </c>
      <c r="E52" s="27" t="s">
        <v>169</v>
      </c>
      <c r="F52" s="24" t="s">
        <v>264</v>
      </c>
      <c r="G52" s="57" t="s">
        <v>431</v>
      </c>
      <c r="H52" s="24" t="s">
        <v>265</v>
      </c>
      <c r="I52" s="24" t="s">
        <v>266</v>
      </c>
      <c r="J52" s="76">
        <f>SUM(K52:M61)</f>
        <v>22604571.300000001</v>
      </c>
      <c r="K52" s="76">
        <v>18883575</v>
      </c>
      <c r="L52" s="91">
        <v>0</v>
      </c>
      <c r="M52" s="76">
        <v>3720996.3</v>
      </c>
      <c r="N52" s="85">
        <v>2932191.97</v>
      </c>
      <c r="O52" s="85">
        <v>2480371.5</v>
      </c>
      <c r="P52" s="85">
        <f>N52-O52</f>
        <v>451820.4700000002</v>
      </c>
      <c r="Q52" s="85">
        <v>0</v>
      </c>
      <c r="R52" s="85">
        <f>SUM(S52:U61)</f>
        <v>150000</v>
      </c>
      <c r="S52" s="85">
        <v>150000</v>
      </c>
      <c r="T52" s="85">
        <v>0</v>
      </c>
      <c r="U52" s="85">
        <v>0</v>
      </c>
      <c r="V52" s="82" t="s">
        <v>438</v>
      </c>
    </row>
    <row r="53" spans="2:22" s="22" customFormat="1" ht="36" outlineLevel="1" x14ac:dyDescent="0.2">
      <c r="B53" s="107"/>
      <c r="C53" s="107"/>
      <c r="D53" s="25" t="s">
        <v>89</v>
      </c>
      <c r="E53" s="27" t="s">
        <v>170</v>
      </c>
      <c r="F53" s="24" t="s">
        <v>273</v>
      </c>
      <c r="G53" s="57" t="s">
        <v>433</v>
      </c>
      <c r="H53" s="24" t="s">
        <v>274</v>
      </c>
      <c r="I53" s="24" t="s">
        <v>275</v>
      </c>
      <c r="J53" s="77"/>
      <c r="K53" s="77"/>
      <c r="L53" s="92"/>
      <c r="M53" s="77"/>
      <c r="N53" s="98"/>
      <c r="O53" s="98"/>
      <c r="P53" s="98"/>
      <c r="Q53" s="86"/>
      <c r="R53" s="86"/>
      <c r="S53" s="86"/>
      <c r="T53" s="86"/>
      <c r="U53" s="86"/>
      <c r="V53" s="83"/>
    </row>
    <row r="54" spans="2:22" s="22" customFormat="1" ht="36" outlineLevel="1" x14ac:dyDescent="0.2">
      <c r="B54" s="107"/>
      <c r="C54" s="107"/>
      <c r="D54" s="25" t="s">
        <v>90</v>
      </c>
      <c r="E54" s="27" t="s">
        <v>171</v>
      </c>
      <c r="F54" s="24" t="s">
        <v>270</v>
      </c>
      <c r="G54" s="24" t="s">
        <v>430</v>
      </c>
      <c r="H54" s="24" t="s">
        <v>226</v>
      </c>
      <c r="I54" s="24" t="s">
        <v>271</v>
      </c>
      <c r="J54" s="77"/>
      <c r="K54" s="77"/>
      <c r="L54" s="92"/>
      <c r="M54" s="77"/>
      <c r="N54" s="98"/>
      <c r="O54" s="98"/>
      <c r="P54" s="98"/>
      <c r="Q54" s="86"/>
      <c r="R54" s="86"/>
      <c r="S54" s="86"/>
      <c r="T54" s="86"/>
      <c r="U54" s="86"/>
      <c r="V54" s="83"/>
    </row>
    <row r="55" spans="2:22" s="22" customFormat="1" ht="48" outlineLevel="1" x14ac:dyDescent="0.2">
      <c r="B55" s="107"/>
      <c r="C55" s="107"/>
      <c r="D55" s="25" t="s">
        <v>91</v>
      </c>
      <c r="E55" s="27" t="s">
        <v>172</v>
      </c>
      <c r="F55" s="24" t="s">
        <v>267</v>
      </c>
      <c r="G55" s="57" t="s">
        <v>432</v>
      </c>
      <c r="H55" s="24" t="s">
        <v>268</v>
      </c>
      <c r="I55" s="24" t="s">
        <v>269</v>
      </c>
      <c r="J55" s="77"/>
      <c r="K55" s="77"/>
      <c r="L55" s="92"/>
      <c r="M55" s="77"/>
      <c r="N55" s="98"/>
      <c r="O55" s="98"/>
      <c r="P55" s="98"/>
      <c r="Q55" s="86"/>
      <c r="R55" s="86"/>
      <c r="S55" s="86"/>
      <c r="T55" s="86"/>
      <c r="U55" s="86"/>
      <c r="V55" s="83"/>
    </row>
    <row r="56" spans="2:22" s="22" customFormat="1" ht="36" outlineLevel="1" x14ac:dyDescent="0.2">
      <c r="B56" s="107"/>
      <c r="C56" s="107"/>
      <c r="D56" s="25" t="s">
        <v>92</v>
      </c>
      <c r="E56" s="27" t="s">
        <v>173</v>
      </c>
      <c r="F56" s="24" t="s">
        <v>270</v>
      </c>
      <c r="G56" s="24" t="s">
        <v>430</v>
      </c>
      <c r="H56" s="24" t="s">
        <v>226</v>
      </c>
      <c r="I56" s="24" t="s">
        <v>272</v>
      </c>
      <c r="J56" s="77"/>
      <c r="K56" s="77"/>
      <c r="L56" s="92"/>
      <c r="M56" s="77"/>
      <c r="N56" s="98"/>
      <c r="O56" s="98"/>
      <c r="P56" s="98"/>
      <c r="Q56" s="86"/>
      <c r="R56" s="86"/>
      <c r="S56" s="86"/>
      <c r="T56" s="86"/>
      <c r="U56" s="86"/>
      <c r="V56" s="83"/>
    </row>
    <row r="57" spans="2:22" s="22" customFormat="1" ht="26.25" customHeight="1" outlineLevel="1" x14ac:dyDescent="0.2">
      <c r="B57" s="107"/>
      <c r="C57" s="107"/>
      <c r="D57" s="25" t="s">
        <v>93</v>
      </c>
      <c r="E57" s="27" t="s">
        <v>163</v>
      </c>
      <c r="F57" s="24" t="s">
        <v>270</v>
      </c>
      <c r="G57" s="24" t="s">
        <v>430</v>
      </c>
      <c r="H57" s="57" t="s">
        <v>226</v>
      </c>
      <c r="I57" s="24" t="s">
        <v>278</v>
      </c>
      <c r="J57" s="77"/>
      <c r="K57" s="77"/>
      <c r="L57" s="92"/>
      <c r="M57" s="77"/>
      <c r="N57" s="98"/>
      <c r="O57" s="98"/>
      <c r="P57" s="98"/>
      <c r="Q57" s="86"/>
      <c r="R57" s="86"/>
      <c r="S57" s="86"/>
      <c r="T57" s="86"/>
      <c r="U57" s="86"/>
      <c r="V57" s="83"/>
    </row>
    <row r="58" spans="2:22" s="22" customFormat="1" ht="36" outlineLevel="1" x14ac:dyDescent="0.2">
      <c r="B58" s="107"/>
      <c r="C58" s="107"/>
      <c r="D58" s="25" t="s">
        <v>94</v>
      </c>
      <c r="E58" s="27" t="s">
        <v>164</v>
      </c>
      <c r="F58" s="24" t="s">
        <v>270</v>
      </c>
      <c r="G58" s="24" t="s">
        <v>430</v>
      </c>
      <c r="H58" s="57" t="s">
        <v>226</v>
      </c>
      <c r="I58" s="24" t="s">
        <v>279</v>
      </c>
      <c r="J58" s="77"/>
      <c r="K58" s="77"/>
      <c r="L58" s="92"/>
      <c r="M58" s="77"/>
      <c r="N58" s="98"/>
      <c r="O58" s="98"/>
      <c r="P58" s="98"/>
      <c r="Q58" s="86"/>
      <c r="R58" s="86"/>
      <c r="S58" s="86"/>
      <c r="T58" s="86"/>
      <c r="U58" s="86"/>
      <c r="V58" s="83"/>
    </row>
    <row r="59" spans="2:22" s="22" customFormat="1" ht="36" outlineLevel="1" x14ac:dyDescent="0.2">
      <c r="B59" s="107"/>
      <c r="C59" s="107"/>
      <c r="D59" s="25" t="s">
        <v>95</v>
      </c>
      <c r="E59" s="27" t="s">
        <v>165</v>
      </c>
      <c r="F59" s="24" t="s">
        <v>270</v>
      </c>
      <c r="G59" s="24" t="s">
        <v>430</v>
      </c>
      <c r="H59" s="57" t="s">
        <v>226</v>
      </c>
      <c r="I59" s="24" t="s">
        <v>276</v>
      </c>
      <c r="J59" s="77"/>
      <c r="K59" s="77"/>
      <c r="L59" s="92"/>
      <c r="M59" s="77"/>
      <c r="N59" s="98"/>
      <c r="O59" s="98"/>
      <c r="P59" s="98"/>
      <c r="Q59" s="86"/>
      <c r="R59" s="86"/>
      <c r="S59" s="86"/>
      <c r="T59" s="86"/>
      <c r="U59" s="86"/>
      <c r="V59" s="83"/>
    </row>
    <row r="60" spans="2:22" s="22" customFormat="1" ht="36" outlineLevel="1" x14ac:dyDescent="0.2">
      <c r="B60" s="107"/>
      <c r="C60" s="107"/>
      <c r="D60" s="25" t="s">
        <v>96</v>
      </c>
      <c r="E60" s="27" t="s">
        <v>166</v>
      </c>
      <c r="F60" s="24" t="s">
        <v>270</v>
      </c>
      <c r="G60" s="24" t="s">
        <v>430</v>
      </c>
      <c r="H60" s="57" t="s">
        <v>226</v>
      </c>
      <c r="I60" s="24" t="s">
        <v>277</v>
      </c>
      <c r="J60" s="77"/>
      <c r="K60" s="77"/>
      <c r="L60" s="92"/>
      <c r="M60" s="77"/>
      <c r="N60" s="98"/>
      <c r="O60" s="98"/>
      <c r="P60" s="98"/>
      <c r="Q60" s="86"/>
      <c r="R60" s="86"/>
      <c r="S60" s="86"/>
      <c r="T60" s="86"/>
      <c r="U60" s="86"/>
      <c r="V60" s="83"/>
    </row>
    <row r="61" spans="2:22" s="22" customFormat="1" ht="24" outlineLevel="1" x14ac:dyDescent="0.2">
      <c r="B61" s="108"/>
      <c r="C61" s="108"/>
      <c r="D61" s="25" t="s">
        <v>97</v>
      </c>
      <c r="E61" s="27" t="s">
        <v>167</v>
      </c>
      <c r="F61" s="24" t="s">
        <v>270</v>
      </c>
      <c r="G61" s="24" t="s">
        <v>430</v>
      </c>
      <c r="H61" s="57" t="s">
        <v>226</v>
      </c>
      <c r="I61" s="24" t="s">
        <v>280</v>
      </c>
      <c r="J61" s="78"/>
      <c r="K61" s="78"/>
      <c r="L61" s="93"/>
      <c r="M61" s="78"/>
      <c r="N61" s="99"/>
      <c r="O61" s="99"/>
      <c r="P61" s="99"/>
      <c r="Q61" s="87"/>
      <c r="R61" s="87"/>
      <c r="S61" s="87"/>
      <c r="T61" s="87"/>
      <c r="U61" s="87"/>
      <c r="V61" s="84"/>
    </row>
    <row r="62" spans="2:22" s="22" customFormat="1" ht="96" outlineLevel="1" x14ac:dyDescent="0.2">
      <c r="B62" s="53" t="s">
        <v>50</v>
      </c>
      <c r="C62" s="53" t="s">
        <v>194</v>
      </c>
      <c r="D62" s="7" t="s">
        <v>89</v>
      </c>
      <c r="E62" s="27" t="s">
        <v>174</v>
      </c>
      <c r="F62" s="24" t="s">
        <v>273</v>
      </c>
      <c r="G62" s="57" t="s">
        <v>433</v>
      </c>
      <c r="H62" s="24" t="s">
        <v>274</v>
      </c>
      <c r="I62" s="24" t="s">
        <v>290</v>
      </c>
      <c r="J62" s="47"/>
      <c r="K62" s="47"/>
      <c r="L62" s="48"/>
      <c r="M62" s="47"/>
      <c r="N62" s="46"/>
      <c r="O62" s="46"/>
      <c r="P62" s="46"/>
      <c r="Q62" s="73"/>
      <c r="R62" s="73"/>
      <c r="S62" s="73"/>
      <c r="T62" s="73"/>
      <c r="U62" s="73"/>
      <c r="V62" s="56"/>
    </row>
    <row r="63" spans="2:22" s="22" customFormat="1" ht="53.25" customHeight="1" x14ac:dyDescent="0.2">
      <c r="B63" s="106" t="s">
        <v>51</v>
      </c>
      <c r="C63" s="106" t="s">
        <v>195</v>
      </c>
      <c r="D63" s="97"/>
      <c r="E63" s="27" t="s">
        <v>418</v>
      </c>
      <c r="F63" s="24" t="s">
        <v>291</v>
      </c>
      <c r="G63" s="57" t="s">
        <v>414</v>
      </c>
      <c r="H63" s="24" t="s">
        <v>292</v>
      </c>
      <c r="I63" s="24" t="s">
        <v>293</v>
      </c>
      <c r="J63" s="91">
        <f>J65+J71</f>
        <v>18587627.210000001</v>
      </c>
      <c r="K63" s="91">
        <f t="shared" ref="K63:M63" si="9">K65+K71</f>
        <v>15799481.34</v>
      </c>
      <c r="L63" s="91">
        <f t="shared" si="9"/>
        <v>0</v>
      </c>
      <c r="M63" s="91">
        <f t="shared" si="9"/>
        <v>2788145.87</v>
      </c>
      <c r="N63" s="91">
        <f t="shared" ref="N63:U63" si="10">N65+N71</f>
        <v>947553.29</v>
      </c>
      <c r="O63" s="91">
        <f t="shared" si="10"/>
        <v>805420.29</v>
      </c>
      <c r="P63" s="91">
        <f t="shared" si="10"/>
        <v>142133</v>
      </c>
      <c r="Q63" s="91">
        <f t="shared" si="10"/>
        <v>0</v>
      </c>
      <c r="R63" s="91">
        <f t="shared" si="10"/>
        <v>77258.3</v>
      </c>
      <c r="S63" s="91">
        <f t="shared" si="10"/>
        <v>77258.3</v>
      </c>
      <c r="T63" s="91">
        <f t="shared" si="10"/>
        <v>0</v>
      </c>
      <c r="U63" s="91">
        <f t="shared" si="10"/>
        <v>0</v>
      </c>
      <c r="V63" s="82"/>
    </row>
    <row r="64" spans="2:22" s="22" customFormat="1" ht="53.25" customHeight="1" x14ac:dyDescent="0.2">
      <c r="B64" s="108"/>
      <c r="C64" s="108"/>
      <c r="D64" s="99"/>
      <c r="E64" s="27" t="s">
        <v>53</v>
      </c>
      <c r="F64" s="24" t="s">
        <v>294</v>
      </c>
      <c r="G64" s="57" t="s">
        <v>415</v>
      </c>
      <c r="H64" s="24" t="s">
        <v>295</v>
      </c>
      <c r="I64" s="24" t="s">
        <v>296</v>
      </c>
      <c r="J64" s="93"/>
      <c r="K64" s="93"/>
      <c r="L64" s="93"/>
      <c r="M64" s="93"/>
      <c r="N64" s="93"/>
      <c r="O64" s="93"/>
      <c r="P64" s="93"/>
      <c r="Q64" s="93"/>
      <c r="R64" s="93"/>
      <c r="S64" s="93"/>
      <c r="T64" s="93"/>
      <c r="U64" s="93"/>
      <c r="V64" s="84"/>
    </row>
    <row r="65" spans="2:22" s="22" customFormat="1" ht="64.5" customHeight="1" outlineLevel="1" x14ac:dyDescent="0.2">
      <c r="B65" s="106" t="s">
        <v>54</v>
      </c>
      <c r="C65" s="106" t="s">
        <v>196</v>
      </c>
      <c r="D65" s="25" t="s">
        <v>99</v>
      </c>
      <c r="E65" s="27" t="s">
        <v>55</v>
      </c>
      <c r="F65" s="24" t="s">
        <v>270</v>
      </c>
      <c r="G65" s="24" t="s">
        <v>430</v>
      </c>
      <c r="H65" s="24" t="s">
        <v>297</v>
      </c>
      <c r="I65" s="24" t="s">
        <v>298</v>
      </c>
      <c r="J65" s="76">
        <f>J67</f>
        <v>2471096.1</v>
      </c>
      <c r="K65" s="76">
        <f t="shared" ref="K65:M65" si="11">K67</f>
        <v>2100431.6800000002</v>
      </c>
      <c r="L65" s="76">
        <f t="shared" si="11"/>
        <v>0</v>
      </c>
      <c r="M65" s="76">
        <f t="shared" si="11"/>
        <v>370664.42</v>
      </c>
      <c r="N65" s="76">
        <f t="shared" ref="N65:U65" si="12">N67</f>
        <v>947553.29</v>
      </c>
      <c r="O65" s="76">
        <f t="shared" si="12"/>
        <v>805420.29</v>
      </c>
      <c r="P65" s="76">
        <f t="shared" si="12"/>
        <v>142133</v>
      </c>
      <c r="Q65" s="76">
        <f t="shared" si="12"/>
        <v>0</v>
      </c>
      <c r="R65" s="76">
        <f t="shared" si="12"/>
        <v>77258.3</v>
      </c>
      <c r="S65" s="76">
        <f t="shared" si="12"/>
        <v>77258.3</v>
      </c>
      <c r="T65" s="76">
        <f t="shared" si="12"/>
        <v>0</v>
      </c>
      <c r="U65" s="76">
        <f t="shared" si="12"/>
        <v>0</v>
      </c>
      <c r="V65" s="82"/>
    </row>
    <row r="66" spans="2:22" s="22" customFormat="1" ht="64.5" customHeight="1" outlineLevel="1" x14ac:dyDescent="0.2">
      <c r="B66" s="108"/>
      <c r="C66" s="108"/>
      <c r="D66" s="25" t="s">
        <v>100</v>
      </c>
      <c r="E66" s="27" t="s">
        <v>58</v>
      </c>
      <c r="F66" s="24" t="s">
        <v>270</v>
      </c>
      <c r="G66" s="24" t="s">
        <v>430</v>
      </c>
      <c r="H66" s="24" t="s">
        <v>297</v>
      </c>
      <c r="I66" s="24" t="s">
        <v>278</v>
      </c>
      <c r="J66" s="78"/>
      <c r="K66" s="78"/>
      <c r="L66" s="78"/>
      <c r="M66" s="78"/>
      <c r="N66" s="78"/>
      <c r="O66" s="78"/>
      <c r="P66" s="78"/>
      <c r="Q66" s="78"/>
      <c r="R66" s="78"/>
      <c r="S66" s="78"/>
      <c r="T66" s="78"/>
      <c r="U66" s="78"/>
      <c r="V66" s="84"/>
    </row>
    <row r="67" spans="2:22" s="22" customFormat="1" ht="36" outlineLevel="1" x14ac:dyDescent="0.2">
      <c r="B67" s="106" t="s">
        <v>98</v>
      </c>
      <c r="C67" s="106" t="s">
        <v>197</v>
      </c>
      <c r="D67" s="25" t="s">
        <v>99</v>
      </c>
      <c r="E67" s="27" t="s">
        <v>175</v>
      </c>
      <c r="F67" s="24" t="s">
        <v>47</v>
      </c>
      <c r="G67" s="24" t="s">
        <v>430</v>
      </c>
      <c r="H67" s="24" t="s">
        <v>56</v>
      </c>
      <c r="I67" s="24" t="s">
        <v>57</v>
      </c>
      <c r="J67" s="91">
        <f>SUM(K67:M70)</f>
        <v>2471096.1</v>
      </c>
      <c r="K67" s="91">
        <v>2100431.6800000002</v>
      </c>
      <c r="L67" s="127">
        <v>0</v>
      </c>
      <c r="M67" s="91">
        <v>370664.42</v>
      </c>
      <c r="N67" s="97">
        <v>947553.29</v>
      </c>
      <c r="O67" s="85">
        <v>805420.29</v>
      </c>
      <c r="P67" s="85">
        <f>N67-O67</f>
        <v>142133</v>
      </c>
      <c r="Q67" s="85">
        <v>0</v>
      </c>
      <c r="R67" s="85">
        <f>SUM(S67:U70)</f>
        <v>77258.3</v>
      </c>
      <c r="S67" s="85">
        <v>77258.3</v>
      </c>
      <c r="T67" s="85">
        <v>0</v>
      </c>
      <c r="U67" s="85">
        <v>0</v>
      </c>
      <c r="V67" s="82" t="s">
        <v>452</v>
      </c>
    </row>
    <row r="68" spans="2:22" s="22" customFormat="1" ht="36" outlineLevel="1" x14ac:dyDescent="0.2">
      <c r="B68" s="107"/>
      <c r="C68" s="107"/>
      <c r="D68" s="25" t="s">
        <v>100</v>
      </c>
      <c r="E68" s="27" t="s">
        <v>58</v>
      </c>
      <c r="F68" s="24" t="s">
        <v>47</v>
      </c>
      <c r="G68" s="24" t="s">
        <v>430</v>
      </c>
      <c r="H68" s="24" t="s">
        <v>56</v>
      </c>
      <c r="I68" s="24" t="s">
        <v>59</v>
      </c>
      <c r="J68" s="92"/>
      <c r="K68" s="92"/>
      <c r="L68" s="128"/>
      <c r="M68" s="92"/>
      <c r="N68" s="98"/>
      <c r="O68" s="98"/>
      <c r="P68" s="98"/>
      <c r="Q68" s="86"/>
      <c r="R68" s="86"/>
      <c r="S68" s="86"/>
      <c r="T68" s="86"/>
      <c r="U68" s="86"/>
      <c r="V68" s="83"/>
    </row>
    <row r="69" spans="2:22" s="22" customFormat="1" ht="24" outlineLevel="1" x14ac:dyDescent="0.2">
      <c r="B69" s="107"/>
      <c r="C69" s="107"/>
      <c r="D69" s="25" t="s">
        <v>134</v>
      </c>
      <c r="E69" s="27" t="s">
        <v>101</v>
      </c>
      <c r="F69" s="24" t="s">
        <v>47</v>
      </c>
      <c r="G69" s="24" t="s">
        <v>430</v>
      </c>
      <c r="H69" s="57" t="s">
        <v>435</v>
      </c>
      <c r="I69" s="24" t="s">
        <v>299</v>
      </c>
      <c r="J69" s="92"/>
      <c r="K69" s="92"/>
      <c r="L69" s="128"/>
      <c r="M69" s="92"/>
      <c r="N69" s="98"/>
      <c r="O69" s="98"/>
      <c r="P69" s="98"/>
      <c r="Q69" s="86"/>
      <c r="R69" s="86"/>
      <c r="S69" s="86"/>
      <c r="T69" s="86"/>
      <c r="U69" s="86"/>
      <c r="V69" s="83"/>
    </row>
    <row r="70" spans="2:22" s="22" customFormat="1" ht="48" outlineLevel="1" x14ac:dyDescent="0.2">
      <c r="B70" s="108"/>
      <c r="C70" s="108"/>
      <c r="D70" s="27" t="s">
        <v>135</v>
      </c>
      <c r="E70" s="27" t="s">
        <v>102</v>
      </c>
      <c r="F70" s="24" t="s">
        <v>47</v>
      </c>
      <c r="G70" s="24" t="s">
        <v>451</v>
      </c>
      <c r="H70" s="57" t="s">
        <v>434</v>
      </c>
      <c r="I70" s="24" t="s">
        <v>280</v>
      </c>
      <c r="J70" s="93"/>
      <c r="K70" s="93"/>
      <c r="L70" s="129"/>
      <c r="M70" s="93"/>
      <c r="N70" s="99"/>
      <c r="O70" s="99"/>
      <c r="P70" s="99"/>
      <c r="Q70" s="87"/>
      <c r="R70" s="87"/>
      <c r="S70" s="87"/>
      <c r="T70" s="87"/>
      <c r="U70" s="87"/>
      <c r="V70" s="84"/>
    </row>
    <row r="71" spans="2:22" s="22" customFormat="1" ht="36" outlineLevel="1" x14ac:dyDescent="0.2">
      <c r="B71" s="106" t="s">
        <v>60</v>
      </c>
      <c r="C71" s="106" t="s">
        <v>198</v>
      </c>
      <c r="D71" s="7" t="s">
        <v>305</v>
      </c>
      <c r="E71" s="27" t="s">
        <v>61</v>
      </c>
      <c r="F71" s="24" t="s">
        <v>247</v>
      </c>
      <c r="G71" s="24" t="s">
        <v>430</v>
      </c>
      <c r="H71" s="24" t="s">
        <v>226</v>
      </c>
      <c r="I71" s="24" t="s">
        <v>278</v>
      </c>
      <c r="J71" s="76">
        <f>J74</f>
        <v>16116531.109999999</v>
      </c>
      <c r="K71" s="76">
        <f t="shared" ref="K71:M71" si="13">K74</f>
        <v>13699049.66</v>
      </c>
      <c r="L71" s="76">
        <f t="shared" si="13"/>
        <v>0</v>
      </c>
      <c r="M71" s="76">
        <f t="shared" si="13"/>
        <v>2417481.4500000002</v>
      </c>
      <c r="N71" s="76">
        <f t="shared" ref="N71:U71" si="14">N74</f>
        <v>0</v>
      </c>
      <c r="O71" s="76">
        <f t="shared" si="14"/>
        <v>0</v>
      </c>
      <c r="P71" s="76">
        <f t="shared" si="14"/>
        <v>0</v>
      </c>
      <c r="Q71" s="76">
        <f t="shared" si="14"/>
        <v>0</v>
      </c>
      <c r="R71" s="76">
        <f t="shared" si="14"/>
        <v>0</v>
      </c>
      <c r="S71" s="76">
        <f t="shared" si="14"/>
        <v>0</v>
      </c>
      <c r="T71" s="76">
        <f t="shared" si="14"/>
        <v>0</v>
      </c>
      <c r="U71" s="76">
        <f t="shared" si="14"/>
        <v>0</v>
      </c>
      <c r="V71" s="82"/>
    </row>
    <row r="72" spans="2:22" s="22" customFormat="1" ht="36" outlineLevel="1" x14ac:dyDescent="0.2">
      <c r="B72" s="107"/>
      <c r="C72" s="107"/>
      <c r="D72" s="7" t="s">
        <v>304</v>
      </c>
      <c r="E72" s="27" t="s">
        <v>62</v>
      </c>
      <c r="F72" s="24" t="s">
        <v>247</v>
      </c>
      <c r="G72" s="24" t="s">
        <v>430</v>
      </c>
      <c r="H72" s="24" t="s">
        <v>226</v>
      </c>
      <c r="I72" s="24" t="s">
        <v>303</v>
      </c>
      <c r="J72" s="77"/>
      <c r="K72" s="77"/>
      <c r="L72" s="77"/>
      <c r="M72" s="77"/>
      <c r="N72" s="77"/>
      <c r="O72" s="77"/>
      <c r="P72" s="77"/>
      <c r="Q72" s="77"/>
      <c r="R72" s="77"/>
      <c r="S72" s="77"/>
      <c r="T72" s="77"/>
      <c r="U72" s="77"/>
      <c r="V72" s="83"/>
    </row>
    <row r="73" spans="2:22" s="22" customFormat="1" ht="36" outlineLevel="1" x14ac:dyDescent="0.2">
      <c r="B73" s="108"/>
      <c r="C73" s="108"/>
      <c r="D73" s="7" t="s">
        <v>306</v>
      </c>
      <c r="E73" s="27" t="s">
        <v>168</v>
      </c>
      <c r="F73" s="24" t="s">
        <v>247</v>
      </c>
      <c r="G73" s="24" t="s">
        <v>430</v>
      </c>
      <c r="H73" s="24" t="s">
        <v>226</v>
      </c>
      <c r="I73" s="24" t="s">
        <v>278</v>
      </c>
      <c r="J73" s="78"/>
      <c r="K73" s="78"/>
      <c r="L73" s="78"/>
      <c r="M73" s="78"/>
      <c r="N73" s="78"/>
      <c r="O73" s="78"/>
      <c r="P73" s="78"/>
      <c r="Q73" s="78"/>
      <c r="R73" s="78"/>
      <c r="S73" s="78"/>
      <c r="T73" s="78"/>
      <c r="U73" s="78"/>
      <c r="V73" s="84"/>
    </row>
    <row r="74" spans="2:22" s="22" customFormat="1" ht="36" outlineLevel="1" x14ac:dyDescent="0.2">
      <c r="B74" s="106" t="s">
        <v>133</v>
      </c>
      <c r="C74" s="106" t="s">
        <v>199</v>
      </c>
      <c r="D74" s="7" t="s">
        <v>304</v>
      </c>
      <c r="E74" s="27" t="s">
        <v>62</v>
      </c>
      <c r="F74" s="24" t="s">
        <v>247</v>
      </c>
      <c r="G74" s="24" t="s">
        <v>430</v>
      </c>
      <c r="H74" s="24" t="s">
        <v>226</v>
      </c>
      <c r="I74" s="24" t="s">
        <v>303</v>
      </c>
      <c r="J74" s="91">
        <f>SUM(K74:M74)</f>
        <v>16116531.109999999</v>
      </c>
      <c r="K74" s="91">
        <v>13699049.66</v>
      </c>
      <c r="L74" s="127">
        <v>0</v>
      </c>
      <c r="M74" s="91">
        <v>2417481.4500000002</v>
      </c>
      <c r="N74" s="88">
        <v>0</v>
      </c>
      <c r="O74" s="88">
        <v>0</v>
      </c>
      <c r="P74" s="88">
        <v>0</v>
      </c>
      <c r="Q74" s="85">
        <v>0</v>
      </c>
      <c r="R74" s="85">
        <v>0</v>
      </c>
      <c r="S74" s="85">
        <v>0</v>
      </c>
      <c r="T74" s="85">
        <v>0</v>
      </c>
      <c r="U74" s="85">
        <v>0</v>
      </c>
      <c r="V74" s="82" t="s">
        <v>439</v>
      </c>
    </row>
    <row r="75" spans="2:22" s="22" customFormat="1" ht="36" outlineLevel="1" x14ac:dyDescent="0.2">
      <c r="B75" s="107"/>
      <c r="C75" s="107"/>
      <c r="D75" s="7" t="s">
        <v>305</v>
      </c>
      <c r="E75" s="27" t="s">
        <v>61</v>
      </c>
      <c r="F75" s="24" t="s">
        <v>247</v>
      </c>
      <c r="G75" s="24" t="s">
        <v>430</v>
      </c>
      <c r="H75" s="24" t="s">
        <v>226</v>
      </c>
      <c r="I75" s="24" t="s">
        <v>278</v>
      </c>
      <c r="J75" s="92"/>
      <c r="K75" s="92"/>
      <c r="L75" s="128"/>
      <c r="M75" s="92"/>
      <c r="N75" s="89"/>
      <c r="O75" s="89"/>
      <c r="P75" s="89"/>
      <c r="Q75" s="86"/>
      <c r="R75" s="86"/>
      <c r="S75" s="86"/>
      <c r="T75" s="86"/>
      <c r="U75" s="86"/>
      <c r="V75" s="83"/>
    </row>
    <row r="76" spans="2:22" s="22" customFormat="1" ht="36" outlineLevel="1" x14ac:dyDescent="0.2">
      <c r="B76" s="107"/>
      <c r="C76" s="107"/>
      <c r="D76" s="7" t="s">
        <v>306</v>
      </c>
      <c r="E76" s="27" t="s">
        <v>168</v>
      </c>
      <c r="F76" s="24" t="s">
        <v>247</v>
      </c>
      <c r="G76" s="24" t="s">
        <v>430</v>
      </c>
      <c r="H76" s="24" t="s">
        <v>226</v>
      </c>
      <c r="I76" s="24" t="s">
        <v>278</v>
      </c>
      <c r="J76" s="92"/>
      <c r="K76" s="92"/>
      <c r="L76" s="128"/>
      <c r="M76" s="92"/>
      <c r="N76" s="89"/>
      <c r="O76" s="89"/>
      <c r="P76" s="89"/>
      <c r="Q76" s="86"/>
      <c r="R76" s="86"/>
      <c r="S76" s="86"/>
      <c r="T76" s="86"/>
      <c r="U76" s="86"/>
      <c r="V76" s="83"/>
    </row>
    <row r="77" spans="2:22" s="22" customFormat="1" ht="24" outlineLevel="1" x14ac:dyDescent="0.2">
      <c r="B77" s="107"/>
      <c r="C77" s="107"/>
      <c r="D77" s="7" t="s">
        <v>308</v>
      </c>
      <c r="E77" s="27" t="s">
        <v>307</v>
      </c>
      <c r="F77" s="24" t="s">
        <v>247</v>
      </c>
      <c r="G77" s="24" t="s">
        <v>430</v>
      </c>
      <c r="H77" s="24" t="s">
        <v>226</v>
      </c>
      <c r="I77" s="24" t="s">
        <v>303</v>
      </c>
      <c r="J77" s="92"/>
      <c r="K77" s="92"/>
      <c r="L77" s="128"/>
      <c r="M77" s="92"/>
      <c r="N77" s="89"/>
      <c r="O77" s="89"/>
      <c r="P77" s="89"/>
      <c r="Q77" s="86"/>
      <c r="R77" s="86"/>
      <c r="S77" s="86"/>
      <c r="T77" s="86"/>
      <c r="U77" s="86"/>
      <c r="V77" s="83"/>
    </row>
    <row r="78" spans="2:22" s="22" customFormat="1" ht="24" outlineLevel="1" x14ac:dyDescent="0.2">
      <c r="B78" s="107"/>
      <c r="C78" s="107"/>
      <c r="D78" s="7" t="s">
        <v>310</v>
      </c>
      <c r="E78" s="27" t="s">
        <v>309</v>
      </c>
      <c r="F78" s="24" t="s">
        <v>247</v>
      </c>
      <c r="G78" s="24" t="s">
        <v>430</v>
      </c>
      <c r="H78" s="24" t="s">
        <v>226</v>
      </c>
      <c r="I78" s="24" t="s">
        <v>311</v>
      </c>
      <c r="J78" s="92"/>
      <c r="K78" s="92"/>
      <c r="L78" s="128"/>
      <c r="M78" s="92"/>
      <c r="N78" s="89"/>
      <c r="O78" s="89"/>
      <c r="P78" s="89"/>
      <c r="Q78" s="86"/>
      <c r="R78" s="86"/>
      <c r="S78" s="86"/>
      <c r="T78" s="86"/>
      <c r="U78" s="86"/>
      <c r="V78" s="83"/>
    </row>
    <row r="79" spans="2:22" s="22" customFormat="1" ht="36" outlineLevel="1" x14ac:dyDescent="0.2">
      <c r="B79" s="108"/>
      <c r="C79" s="108"/>
      <c r="D79" s="7" t="s">
        <v>313</v>
      </c>
      <c r="E79" s="27" t="s">
        <v>312</v>
      </c>
      <c r="F79" s="24" t="s">
        <v>247</v>
      </c>
      <c r="G79" s="24" t="s">
        <v>430</v>
      </c>
      <c r="H79" s="24" t="s">
        <v>226</v>
      </c>
      <c r="I79" s="24" t="s">
        <v>279</v>
      </c>
      <c r="J79" s="93"/>
      <c r="K79" s="93"/>
      <c r="L79" s="129"/>
      <c r="M79" s="93"/>
      <c r="N79" s="90"/>
      <c r="O79" s="90"/>
      <c r="P79" s="90"/>
      <c r="Q79" s="87"/>
      <c r="R79" s="87"/>
      <c r="S79" s="87"/>
      <c r="T79" s="87"/>
      <c r="U79" s="87"/>
      <c r="V79" s="84"/>
    </row>
    <row r="80" spans="2:22" s="22" customFormat="1" ht="24" x14ac:dyDescent="0.2">
      <c r="B80" s="106" t="s">
        <v>63</v>
      </c>
      <c r="C80" s="106" t="s">
        <v>200</v>
      </c>
      <c r="D80" s="97"/>
      <c r="E80" s="27" t="s">
        <v>176</v>
      </c>
      <c r="F80" s="24" t="s">
        <v>314</v>
      </c>
      <c r="G80" s="57" t="s">
        <v>421</v>
      </c>
      <c r="H80" s="24" t="s">
        <v>315</v>
      </c>
      <c r="I80" s="24" t="s">
        <v>316</v>
      </c>
      <c r="J80" s="91">
        <f>J83+J89</f>
        <v>15882352.99</v>
      </c>
      <c r="K80" s="91">
        <f t="shared" ref="K80:M80" si="15">K83+K89</f>
        <v>13500000</v>
      </c>
      <c r="L80" s="91">
        <f t="shared" si="15"/>
        <v>0</v>
      </c>
      <c r="M80" s="91">
        <f t="shared" si="15"/>
        <v>2382352.9900000002</v>
      </c>
      <c r="N80" s="91">
        <f t="shared" ref="N80:U80" si="16">N83+N89</f>
        <v>7980717.5199999996</v>
      </c>
      <c r="O80" s="91">
        <f t="shared" si="16"/>
        <v>6373078.5599999996</v>
      </c>
      <c r="P80" s="91">
        <f t="shared" si="16"/>
        <v>1607638.96</v>
      </c>
      <c r="Q80" s="91">
        <f t="shared" si="16"/>
        <v>0</v>
      </c>
      <c r="R80" s="91">
        <f t="shared" si="16"/>
        <v>0</v>
      </c>
      <c r="S80" s="91">
        <f t="shared" si="16"/>
        <v>0</v>
      </c>
      <c r="T80" s="91">
        <f t="shared" si="16"/>
        <v>0</v>
      </c>
      <c r="U80" s="91">
        <f t="shared" si="16"/>
        <v>0</v>
      </c>
      <c r="V80" s="82"/>
    </row>
    <row r="81" spans="2:22" s="22" customFormat="1" ht="24" x14ac:dyDescent="0.2">
      <c r="B81" s="107"/>
      <c r="C81" s="107"/>
      <c r="D81" s="98"/>
      <c r="E81" s="27" t="s">
        <v>317</v>
      </c>
      <c r="F81" s="24" t="s">
        <v>318</v>
      </c>
      <c r="G81" s="57" t="s">
        <v>422</v>
      </c>
      <c r="H81" s="24" t="s">
        <v>319</v>
      </c>
      <c r="I81" s="24" t="s">
        <v>320</v>
      </c>
      <c r="J81" s="92"/>
      <c r="K81" s="92"/>
      <c r="L81" s="92"/>
      <c r="M81" s="92"/>
      <c r="N81" s="92"/>
      <c r="O81" s="92"/>
      <c r="P81" s="92"/>
      <c r="Q81" s="92"/>
      <c r="R81" s="92"/>
      <c r="S81" s="92"/>
      <c r="T81" s="92"/>
      <c r="U81" s="92"/>
      <c r="V81" s="83"/>
    </row>
    <row r="82" spans="2:22" s="22" customFormat="1" ht="48" x14ac:dyDescent="0.2">
      <c r="B82" s="108"/>
      <c r="C82" s="108"/>
      <c r="D82" s="99"/>
      <c r="E82" s="27" t="s">
        <v>64</v>
      </c>
      <c r="F82" s="24" t="s">
        <v>321</v>
      </c>
      <c r="G82" s="57" t="s">
        <v>65</v>
      </c>
      <c r="H82" s="24" t="s">
        <v>322</v>
      </c>
      <c r="I82" s="24" t="s">
        <v>323</v>
      </c>
      <c r="J82" s="93"/>
      <c r="K82" s="93"/>
      <c r="L82" s="93"/>
      <c r="M82" s="93"/>
      <c r="N82" s="93"/>
      <c r="O82" s="93"/>
      <c r="P82" s="93"/>
      <c r="Q82" s="93"/>
      <c r="R82" s="93"/>
      <c r="S82" s="93"/>
      <c r="T82" s="93"/>
      <c r="U82" s="93"/>
      <c r="V82" s="84"/>
    </row>
    <row r="83" spans="2:22" s="22" customFormat="1" ht="24" outlineLevel="1" x14ac:dyDescent="0.2">
      <c r="B83" s="106" t="s">
        <v>66</v>
      </c>
      <c r="C83" s="106" t="s">
        <v>201</v>
      </c>
      <c r="D83" s="7" t="s">
        <v>109</v>
      </c>
      <c r="E83" s="27" t="s">
        <v>140</v>
      </c>
      <c r="F83" s="24" t="s">
        <v>247</v>
      </c>
      <c r="G83" s="24" t="s">
        <v>430</v>
      </c>
      <c r="H83" s="24" t="s">
        <v>226</v>
      </c>
      <c r="I83" s="24" t="s">
        <v>324</v>
      </c>
      <c r="J83" s="76">
        <f>J85</f>
        <v>15882352.99</v>
      </c>
      <c r="K83" s="76">
        <f t="shared" ref="K83:M83" si="17">K85</f>
        <v>13500000</v>
      </c>
      <c r="L83" s="76">
        <f t="shared" si="17"/>
        <v>0</v>
      </c>
      <c r="M83" s="76">
        <f t="shared" si="17"/>
        <v>2382352.9900000002</v>
      </c>
      <c r="N83" s="76">
        <f t="shared" ref="N83:U83" si="18">N85</f>
        <v>7980717.5199999996</v>
      </c>
      <c r="O83" s="76">
        <f t="shared" si="18"/>
        <v>6373078.5599999996</v>
      </c>
      <c r="P83" s="76">
        <f t="shared" si="18"/>
        <v>1607638.96</v>
      </c>
      <c r="Q83" s="76">
        <f t="shared" si="18"/>
        <v>0</v>
      </c>
      <c r="R83" s="76">
        <f t="shared" si="18"/>
        <v>0</v>
      </c>
      <c r="S83" s="76">
        <f t="shared" si="18"/>
        <v>0</v>
      </c>
      <c r="T83" s="76">
        <f t="shared" si="18"/>
        <v>0</v>
      </c>
      <c r="U83" s="76">
        <f t="shared" si="18"/>
        <v>0</v>
      </c>
      <c r="V83" s="82"/>
    </row>
    <row r="84" spans="2:22" s="22" customFormat="1" ht="24" outlineLevel="1" x14ac:dyDescent="0.2">
      <c r="B84" s="108"/>
      <c r="C84" s="108"/>
      <c r="D84" s="7" t="s">
        <v>108</v>
      </c>
      <c r="E84" s="27" t="s">
        <v>325</v>
      </c>
      <c r="F84" s="24" t="s">
        <v>247</v>
      </c>
      <c r="G84" s="24" t="s">
        <v>430</v>
      </c>
      <c r="H84" s="24" t="s">
        <v>226</v>
      </c>
      <c r="I84" s="24" t="s">
        <v>326</v>
      </c>
      <c r="J84" s="78"/>
      <c r="K84" s="78"/>
      <c r="L84" s="78"/>
      <c r="M84" s="78"/>
      <c r="N84" s="78"/>
      <c r="O84" s="78"/>
      <c r="P84" s="78"/>
      <c r="Q84" s="78"/>
      <c r="R84" s="78"/>
      <c r="S84" s="78"/>
      <c r="T84" s="78"/>
      <c r="U84" s="78"/>
      <c r="V84" s="84"/>
    </row>
    <row r="85" spans="2:22" s="22" customFormat="1" ht="27.75" customHeight="1" outlineLevel="1" x14ac:dyDescent="0.2">
      <c r="B85" s="106" t="s">
        <v>107</v>
      </c>
      <c r="C85" s="106" t="s">
        <v>202</v>
      </c>
      <c r="D85" s="25" t="s">
        <v>108</v>
      </c>
      <c r="E85" s="27" t="s">
        <v>177</v>
      </c>
      <c r="F85" s="24" t="s">
        <v>247</v>
      </c>
      <c r="G85" s="24" t="s">
        <v>430</v>
      </c>
      <c r="H85" s="24" t="s">
        <v>226</v>
      </c>
      <c r="I85" s="24" t="s">
        <v>326</v>
      </c>
      <c r="J85" s="76">
        <v>15882352.99</v>
      </c>
      <c r="K85" s="76">
        <v>13500000</v>
      </c>
      <c r="L85" s="127">
        <v>0</v>
      </c>
      <c r="M85" s="91">
        <f>J85-K85</f>
        <v>2382352.9900000002</v>
      </c>
      <c r="N85" s="85">
        <v>7980717.5199999996</v>
      </c>
      <c r="O85" s="85">
        <v>6373078.5599999996</v>
      </c>
      <c r="P85" s="85">
        <f>N85-O85</f>
        <v>1607638.96</v>
      </c>
      <c r="Q85" s="85">
        <v>0</v>
      </c>
      <c r="R85" s="85">
        <v>0</v>
      </c>
      <c r="S85" s="85">
        <v>0</v>
      </c>
      <c r="T85" s="85">
        <v>0</v>
      </c>
      <c r="U85" s="85">
        <v>0</v>
      </c>
      <c r="V85" s="82" t="s">
        <v>441</v>
      </c>
    </row>
    <row r="86" spans="2:22" s="22" customFormat="1" ht="27.75" customHeight="1" outlineLevel="1" x14ac:dyDescent="0.2">
      <c r="B86" s="107"/>
      <c r="C86" s="107"/>
      <c r="D86" s="25" t="s">
        <v>109</v>
      </c>
      <c r="E86" s="27" t="s">
        <v>178</v>
      </c>
      <c r="F86" s="24" t="s">
        <v>247</v>
      </c>
      <c r="G86" s="24" t="s">
        <v>430</v>
      </c>
      <c r="H86" s="24" t="s">
        <v>226</v>
      </c>
      <c r="I86" s="24" t="s">
        <v>324</v>
      </c>
      <c r="J86" s="77"/>
      <c r="K86" s="77"/>
      <c r="L86" s="128"/>
      <c r="M86" s="92"/>
      <c r="N86" s="98"/>
      <c r="O86" s="98"/>
      <c r="P86" s="98"/>
      <c r="Q86" s="86"/>
      <c r="R86" s="86"/>
      <c r="S86" s="86"/>
      <c r="T86" s="86"/>
      <c r="U86" s="86"/>
      <c r="V86" s="83"/>
    </row>
    <row r="87" spans="2:22" s="22" customFormat="1" ht="27.75" customHeight="1" outlineLevel="1" x14ac:dyDescent="0.2">
      <c r="B87" s="107"/>
      <c r="C87" s="107"/>
      <c r="D87" s="25" t="s">
        <v>136</v>
      </c>
      <c r="E87" s="27" t="s">
        <v>110</v>
      </c>
      <c r="F87" s="24" t="s">
        <v>247</v>
      </c>
      <c r="G87" s="24" t="s">
        <v>430</v>
      </c>
      <c r="H87" s="24" t="s">
        <v>226</v>
      </c>
      <c r="I87" s="24" t="s">
        <v>327</v>
      </c>
      <c r="J87" s="77"/>
      <c r="K87" s="77"/>
      <c r="L87" s="128"/>
      <c r="M87" s="92"/>
      <c r="N87" s="98"/>
      <c r="O87" s="98"/>
      <c r="P87" s="98"/>
      <c r="Q87" s="86"/>
      <c r="R87" s="86"/>
      <c r="S87" s="86"/>
      <c r="T87" s="86"/>
      <c r="U87" s="86"/>
      <c r="V87" s="83"/>
    </row>
    <row r="88" spans="2:22" s="22" customFormat="1" ht="27.75" customHeight="1" outlineLevel="1" x14ac:dyDescent="0.2">
      <c r="B88" s="108"/>
      <c r="C88" s="108"/>
      <c r="D88" s="25" t="s">
        <v>137</v>
      </c>
      <c r="E88" s="27" t="s">
        <v>111</v>
      </c>
      <c r="F88" s="24" t="s">
        <v>247</v>
      </c>
      <c r="G88" s="24" t="s">
        <v>430</v>
      </c>
      <c r="H88" s="24" t="s">
        <v>226</v>
      </c>
      <c r="I88" s="24" t="s">
        <v>324</v>
      </c>
      <c r="J88" s="78"/>
      <c r="K88" s="78"/>
      <c r="L88" s="129"/>
      <c r="M88" s="93"/>
      <c r="N88" s="99"/>
      <c r="O88" s="99"/>
      <c r="P88" s="99"/>
      <c r="Q88" s="87"/>
      <c r="R88" s="87"/>
      <c r="S88" s="87"/>
      <c r="T88" s="87"/>
      <c r="U88" s="87"/>
      <c r="V88" s="84"/>
    </row>
    <row r="89" spans="2:22" s="22" customFormat="1" ht="72" outlineLevel="1" x14ac:dyDescent="0.2">
      <c r="B89" s="53" t="s">
        <v>67</v>
      </c>
      <c r="C89" s="53" t="s">
        <v>203</v>
      </c>
      <c r="D89" s="7" t="s">
        <v>239</v>
      </c>
      <c r="E89" s="27" t="s">
        <v>250</v>
      </c>
      <c r="F89" s="24" t="s">
        <v>247</v>
      </c>
      <c r="G89" s="24" t="s">
        <v>430</v>
      </c>
      <c r="H89" s="24" t="s">
        <v>226</v>
      </c>
      <c r="I89" s="24" t="s">
        <v>328</v>
      </c>
      <c r="J89" s="47"/>
      <c r="K89" s="47"/>
      <c r="L89" s="48"/>
      <c r="M89" s="47"/>
      <c r="N89" s="69"/>
      <c r="O89" s="69"/>
      <c r="P89" s="69"/>
      <c r="Q89" s="73"/>
      <c r="R89" s="73"/>
      <c r="S89" s="73"/>
      <c r="T89" s="73"/>
      <c r="U89" s="73"/>
      <c r="V89" s="56"/>
    </row>
    <row r="90" spans="2:22" s="22" customFormat="1" ht="36" x14ac:dyDescent="0.2">
      <c r="B90" s="106" t="s">
        <v>68</v>
      </c>
      <c r="C90" s="106" t="s">
        <v>204</v>
      </c>
      <c r="D90" s="97"/>
      <c r="E90" s="27" t="s">
        <v>179</v>
      </c>
      <c r="F90" s="24" t="s">
        <v>329</v>
      </c>
      <c r="G90" s="57" t="s">
        <v>423</v>
      </c>
      <c r="H90" s="24" t="s">
        <v>330</v>
      </c>
      <c r="I90" s="24" t="s">
        <v>331</v>
      </c>
      <c r="J90" s="91">
        <f>J97+J106+J107</f>
        <v>44130057.720000006</v>
      </c>
      <c r="K90" s="91">
        <f t="shared" ref="K90:M90" si="19">K97+K106+K107</f>
        <v>20926693.969999999</v>
      </c>
      <c r="L90" s="91">
        <f t="shared" si="19"/>
        <v>0</v>
      </c>
      <c r="M90" s="91">
        <f t="shared" si="19"/>
        <v>23203363.75</v>
      </c>
      <c r="N90" s="91">
        <f t="shared" ref="N90:U90" si="20">N97+N106+N107</f>
        <v>0</v>
      </c>
      <c r="O90" s="91">
        <f t="shared" si="20"/>
        <v>0</v>
      </c>
      <c r="P90" s="91">
        <f t="shared" si="20"/>
        <v>0</v>
      </c>
      <c r="Q90" s="91">
        <f t="shared" si="20"/>
        <v>0</v>
      </c>
      <c r="R90" s="91">
        <f t="shared" si="20"/>
        <v>0</v>
      </c>
      <c r="S90" s="91">
        <f t="shared" si="20"/>
        <v>0</v>
      </c>
      <c r="T90" s="91">
        <f t="shared" si="20"/>
        <v>0</v>
      </c>
      <c r="U90" s="91">
        <f t="shared" si="20"/>
        <v>0</v>
      </c>
      <c r="V90" s="82"/>
    </row>
    <row r="91" spans="2:22" s="22" customFormat="1" ht="36" x14ac:dyDescent="0.2">
      <c r="B91" s="107"/>
      <c r="C91" s="107"/>
      <c r="D91" s="98"/>
      <c r="E91" s="27" t="s">
        <v>69</v>
      </c>
      <c r="F91" s="24" t="s">
        <v>332</v>
      </c>
      <c r="G91" s="57" t="s">
        <v>424</v>
      </c>
      <c r="H91" s="24" t="s">
        <v>333</v>
      </c>
      <c r="I91" s="24" t="s">
        <v>334</v>
      </c>
      <c r="J91" s="92"/>
      <c r="K91" s="92"/>
      <c r="L91" s="92"/>
      <c r="M91" s="92"/>
      <c r="N91" s="92"/>
      <c r="O91" s="92"/>
      <c r="P91" s="92"/>
      <c r="Q91" s="92"/>
      <c r="R91" s="92"/>
      <c r="S91" s="92"/>
      <c r="T91" s="92"/>
      <c r="U91" s="92"/>
      <c r="V91" s="83"/>
    </row>
    <row r="92" spans="2:22" s="22" customFormat="1" ht="24" x14ac:dyDescent="0.2">
      <c r="B92" s="107"/>
      <c r="C92" s="107"/>
      <c r="D92" s="98"/>
      <c r="E92" s="27" t="s">
        <v>425</v>
      </c>
      <c r="F92" s="24" t="s">
        <v>335</v>
      </c>
      <c r="G92" s="57" t="s">
        <v>426</v>
      </c>
      <c r="H92" s="24" t="s">
        <v>336</v>
      </c>
      <c r="I92" s="24" t="s">
        <v>337</v>
      </c>
      <c r="J92" s="92"/>
      <c r="K92" s="92"/>
      <c r="L92" s="92"/>
      <c r="M92" s="92"/>
      <c r="N92" s="92"/>
      <c r="O92" s="92"/>
      <c r="P92" s="92"/>
      <c r="Q92" s="92"/>
      <c r="R92" s="92"/>
      <c r="S92" s="92"/>
      <c r="T92" s="92"/>
      <c r="U92" s="92"/>
      <c r="V92" s="83"/>
    </row>
    <row r="93" spans="2:22" s="22" customFormat="1" ht="24" x14ac:dyDescent="0.2">
      <c r="B93" s="107"/>
      <c r="C93" s="107"/>
      <c r="D93" s="98"/>
      <c r="E93" s="27" t="s">
        <v>70</v>
      </c>
      <c r="F93" s="24" t="s">
        <v>338</v>
      </c>
      <c r="G93" s="57" t="s">
        <v>427</v>
      </c>
      <c r="H93" s="24" t="s">
        <v>339</v>
      </c>
      <c r="I93" s="24" t="s">
        <v>340</v>
      </c>
      <c r="J93" s="92"/>
      <c r="K93" s="92"/>
      <c r="L93" s="92"/>
      <c r="M93" s="92"/>
      <c r="N93" s="92"/>
      <c r="O93" s="92"/>
      <c r="P93" s="92"/>
      <c r="Q93" s="92"/>
      <c r="R93" s="92"/>
      <c r="S93" s="92"/>
      <c r="T93" s="92"/>
      <c r="U93" s="92"/>
      <c r="V93" s="83"/>
    </row>
    <row r="94" spans="2:22" s="22" customFormat="1" ht="37.5" x14ac:dyDescent="0.2">
      <c r="B94" s="107"/>
      <c r="C94" s="107"/>
      <c r="D94" s="98"/>
      <c r="E94" s="27" t="s">
        <v>141</v>
      </c>
      <c r="F94" s="24" t="s">
        <v>341</v>
      </c>
      <c r="G94" s="57" t="s">
        <v>428</v>
      </c>
      <c r="H94" s="24" t="s">
        <v>342</v>
      </c>
      <c r="I94" s="24" t="s">
        <v>343</v>
      </c>
      <c r="J94" s="92"/>
      <c r="K94" s="92"/>
      <c r="L94" s="92"/>
      <c r="M94" s="92"/>
      <c r="N94" s="92"/>
      <c r="O94" s="92"/>
      <c r="P94" s="92"/>
      <c r="Q94" s="92"/>
      <c r="R94" s="92"/>
      <c r="S94" s="92"/>
      <c r="T94" s="92"/>
      <c r="U94" s="92"/>
      <c r="V94" s="83"/>
    </row>
    <row r="95" spans="2:22" s="22" customFormat="1" ht="39" x14ac:dyDescent="0.2">
      <c r="B95" s="107"/>
      <c r="C95" s="107"/>
      <c r="D95" s="98"/>
      <c r="E95" s="27" t="s">
        <v>142</v>
      </c>
      <c r="F95" s="24" t="s">
        <v>344</v>
      </c>
      <c r="G95" s="57" t="s">
        <v>429</v>
      </c>
      <c r="H95" s="24" t="s">
        <v>345</v>
      </c>
      <c r="I95" s="24" t="s">
        <v>346</v>
      </c>
      <c r="J95" s="92"/>
      <c r="K95" s="92"/>
      <c r="L95" s="92"/>
      <c r="M95" s="92"/>
      <c r="N95" s="92"/>
      <c r="O95" s="92"/>
      <c r="P95" s="92"/>
      <c r="Q95" s="92"/>
      <c r="R95" s="92"/>
      <c r="S95" s="92"/>
      <c r="T95" s="92"/>
      <c r="U95" s="92"/>
      <c r="V95" s="83"/>
    </row>
    <row r="96" spans="2:22" s="22" customFormat="1" ht="37.5" x14ac:dyDescent="0.2">
      <c r="B96" s="108"/>
      <c r="C96" s="108"/>
      <c r="D96" s="99"/>
      <c r="E96" s="27" t="s">
        <v>143</v>
      </c>
      <c r="F96" s="24" t="s">
        <v>347</v>
      </c>
      <c r="G96" s="57" t="s">
        <v>347</v>
      </c>
      <c r="H96" s="24" t="s">
        <v>348</v>
      </c>
      <c r="I96" s="24" t="s">
        <v>349</v>
      </c>
      <c r="J96" s="93"/>
      <c r="K96" s="93"/>
      <c r="L96" s="93"/>
      <c r="M96" s="93"/>
      <c r="N96" s="93"/>
      <c r="O96" s="93"/>
      <c r="P96" s="93"/>
      <c r="Q96" s="93"/>
      <c r="R96" s="93"/>
      <c r="S96" s="93"/>
      <c r="T96" s="93"/>
      <c r="U96" s="93"/>
      <c r="V96" s="84"/>
    </row>
    <row r="97" spans="2:22" s="22" customFormat="1" ht="43.5" customHeight="1" outlineLevel="1" x14ac:dyDescent="0.2">
      <c r="B97" s="106" t="s">
        <v>71</v>
      </c>
      <c r="C97" s="106" t="s">
        <v>205</v>
      </c>
      <c r="D97" s="7" t="s">
        <v>350</v>
      </c>
      <c r="E97" s="27" t="s">
        <v>72</v>
      </c>
      <c r="F97" s="24" t="s">
        <v>354</v>
      </c>
      <c r="G97" s="24" t="s">
        <v>430</v>
      </c>
      <c r="H97" s="24" t="s">
        <v>355</v>
      </c>
      <c r="I97" s="24" t="s">
        <v>351</v>
      </c>
      <c r="J97" s="76">
        <f>J99</f>
        <v>5867530.6000000006</v>
      </c>
      <c r="K97" s="76">
        <f t="shared" ref="K97:M97" si="21">K99</f>
        <v>4987400.99</v>
      </c>
      <c r="L97" s="76">
        <f t="shared" si="21"/>
        <v>0</v>
      </c>
      <c r="M97" s="76">
        <f t="shared" si="21"/>
        <v>880129.61</v>
      </c>
      <c r="N97" s="76">
        <f t="shared" ref="N97:U97" si="22">N99</f>
        <v>0</v>
      </c>
      <c r="O97" s="76">
        <f t="shared" si="22"/>
        <v>0</v>
      </c>
      <c r="P97" s="76">
        <f t="shared" si="22"/>
        <v>0</v>
      </c>
      <c r="Q97" s="76">
        <f t="shared" si="22"/>
        <v>0</v>
      </c>
      <c r="R97" s="76">
        <f t="shared" si="22"/>
        <v>0</v>
      </c>
      <c r="S97" s="76">
        <f t="shared" si="22"/>
        <v>0</v>
      </c>
      <c r="T97" s="76">
        <f t="shared" si="22"/>
        <v>0</v>
      </c>
      <c r="U97" s="76">
        <f t="shared" si="22"/>
        <v>0</v>
      </c>
      <c r="V97" s="82"/>
    </row>
    <row r="98" spans="2:22" s="22" customFormat="1" ht="43.5" customHeight="1" outlineLevel="1" x14ac:dyDescent="0.2">
      <c r="B98" s="107"/>
      <c r="C98" s="107"/>
      <c r="D98" s="7" t="s">
        <v>353</v>
      </c>
      <c r="E98" s="27" t="s">
        <v>73</v>
      </c>
      <c r="F98" s="24" t="s">
        <v>354</v>
      </c>
      <c r="G98" s="24" t="s">
        <v>430</v>
      </c>
      <c r="H98" s="24" t="s">
        <v>355</v>
      </c>
      <c r="I98" s="24" t="s">
        <v>352</v>
      </c>
      <c r="J98" s="77"/>
      <c r="K98" s="77"/>
      <c r="L98" s="77"/>
      <c r="M98" s="77"/>
      <c r="N98" s="77"/>
      <c r="O98" s="77"/>
      <c r="P98" s="77"/>
      <c r="Q98" s="77"/>
      <c r="R98" s="77"/>
      <c r="S98" s="77"/>
      <c r="T98" s="77"/>
      <c r="U98" s="77"/>
      <c r="V98" s="84"/>
    </row>
    <row r="99" spans="2:22" s="22" customFormat="1" ht="24" outlineLevel="1" x14ac:dyDescent="0.2">
      <c r="B99" s="106" t="s">
        <v>138</v>
      </c>
      <c r="C99" s="106" t="s">
        <v>206</v>
      </c>
      <c r="D99" s="7" t="s">
        <v>356</v>
      </c>
      <c r="E99" s="27" t="s">
        <v>75</v>
      </c>
      <c r="F99" s="24" t="s">
        <v>354</v>
      </c>
      <c r="G99" s="24" t="s">
        <v>430</v>
      </c>
      <c r="H99" s="24" t="s">
        <v>355</v>
      </c>
      <c r="I99" s="24" t="s">
        <v>357</v>
      </c>
      <c r="J99" s="91">
        <f>SUM(K99:M105)</f>
        <v>5867530.6000000006</v>
      </c>
      <c r="K99" s="91">
        <v>4987400.99</v>
      </c>
      <c r="L99" s="94">
        <v>0</v>
      </c>
      <c r="M99" s="91">
        <v>880129.61</v>
      </c>
      <c r="N99" s="88">
        <v>0</v>
      </c>
      <c r="O99" s="88">
        <v>0</v>
      </c>
      <c r="P99" s="88">
        <v>0</v>
      </c>
      <c r="Q99" s="85">
        <v>0</v>
      </c>
      <c r="R99" s="85">
        <v>0</v>
      </c>
      <c r="S99" s="85">
        <v>0</v>
      </c>
      <c r="T99" s="85">
        <v>0</v>
      </c>
      <c r="U99" s="85">
        <v>0</v>
      </c>
      <c r="V99" s="82" t="s">
        <v>442</v>
      </c>
    </row>
    <row r="100" spans="2:22" s="22" customFormat="1" ht="24" outlineLevel="1" x14ac:dyDescent="0.2">
      <c r="B100" s="107"/>
      <c r="C100" s="107"/>
      <c r="D100" s="7" t="s">
        <v>353</v>
      </c>
      <c r="E100" s="27" t="s">
        <v>73</v>
      </c>
      <c r="F100" s="24" t="s">
        <v>354</v>
      </c>
      <c r="G100" s="24" t="s">
        <v>430</v>
      </c>
      <c r="H100" s="24" t="s">
        <v>355</v>
      </c>
      <c r="I100" s="24" t="s">
        <v>352</v>
      </c>
      <c r="J100" s="92"/>
      <c r="K100" s="92"/>
      <c r="L100" s="95"/>
      <c r="M100" s="92"/>
      <c r="N100" s="89"/>
      <c r="O100" s="89"/>
      <c r="P100" s="89"/>
      <c r="Q100" s="86"/>
      <c r="R100" s="86"/>
      <c r="S100" s="86"/>
      <c r="T100" s="86"/>
      <c r="U100" s="86"/>
      <c r="V100" s="83"/>
    </row>
    <row r="101" spans="2:22" s="22" customFormat="1" ht="36" outlineLevel="1" x14ac:dyDescent="0.2">
      <c r="B101" s="107"/>
      <c r="C101" s="107"/>
      <c r="D101" s="7" t="s">
        <v>350</v>
      </c>
      <c r="E101" s="27" t="s">
        <v>72</v>
      </c>
      <c r="F101" s="24" t="s">
        <v>354</v>
      </c>
      <c r="G101" s="24" t="s">
        <v>430</v>
      </c>
      <c r="H101" s="24" t="s">
        <v>355</v>
      </c>
      <c r="I101" s="24" t="s">
        <v>351</v>
      </c>
      <c r="J101" s="92"/>
      <c r="K101" s="92"/>
      <c r="L101" s="95"/>
      <c r="M101" s="92"/>
      <c r="N101" s="89"/>
      <c r="O101" s="89"/>
      <c r="P101" s="89"/>
      <c r="Q101" s="86"/>
      <c r="R101" s="86"/>
      <c r="S101" s="86"/>
      <c r="T101" s="86"/>
      <c r="U101" s="86"/>
      <c r="V101" s="83"/>
    </row>
    <row r="102" spans="2:22" s="22" customFormat="1" ht="24" outlineLevel="1" x14ac:dyDescent="0.2">
      <c r="B102" s="107"/>
      <c r="C102" s="107"/>
      <c r="D102" s="7" t="s">
        <v>359</v>
      </c>
      <c r="E102" s="56" t="s">
        <v>358</v>
      </c>
      <c r="F102" s="24" t="s">
        <v>354</v>
      </c>
      <c r="G102" s="24" t="s">
        <v>430</v>
      </c>
      <c r="H102" s="24" t="s">
        <v>355</v>
      </c>
      <c r="I102" s="24" t="s">
        <v>360</v>
      </c>
      <c r="J102" s="92"/>
      <c r="K102" s="92"/>
      <c r="L102" s="95"/>
      <c r="M102" s="92"/>
      <c r="N102" s="89"/>
      <c r="O102" s="89"/>
      <c r="P102" s="89"/>
      <c r="Q102" s="86"/>
      <c r="R102" s="86"/>
      <c r="S102" s="86"/>
      <c r="T102" s="86"/>
      <c r="U102" s="86"/>
      <c r="V102" s="83"/>
    </row>
    <row r="103" spans="2:22" s="22" customFormat="1" ht="24" outlineLevel="1" x14ac:dyDescent="0.2">
      <c r="B103" s="107"/>
      <c r="C103" s="107"/>
      <c r="D103" s="7" t="s">
        <v>362</v>
      </c>
      <c r="E103" s="56" t="s">
        <v>361</v>
      </c>
      <c r="F103" s="24" t="s">
        <v>354</v>
      </c>
      <c r="G103" s="24" t="s">
        <v>430</v>
      </c>
      <c r="H103" s="24" t="s">
        <v>355</v>
      </c>
      <c r="I103" s="24" t="s">
        <v>363</v>
      </c>
      <c r="J103" s="92"/>
      <c r="K103" s="92"/>
      <c r="L103" s="95"/>
      <c r="M103" s="92"/>
      <c r="N103" s="89"/>
      <c r="O103" s="89"/>
      <c r="P103" s="89"/>
      <c r="Q103" s="86"/>
      <c r="R103" s="86"/>
      <c r="S103" s="86"/>
      <c r="T103" s="86"/>
      <c r="U103" s="86"/>
      <c r="V103" s="83"/>
    </row>
    <row r="104" spans="2:22" s="22" customFormat="1" ht="36" outlineLevel="1" x14ac:dyDescent="0.2">
      <c r="B104" s="107"/>
      <c r="C104" s="107"/>
      <c r="D104" s="7" t="s">
        <v>365</v>
      </c>
      <c r="E104" s="56" t="s">
        <v>364</v>
      </c>
      <c r="F104" s="24" t="s">
        <v>354</v>
      </c>
      <c r="G104" s="24" t="s">
        <v>430</v>
      </c>
      <c r="H104" s="24" t="s">
        <v>355</v>
      </c>
      <c r="I104" s="24" t="s">
        <v>366</v>
      </c>
      <c r="J104" s="92"/>
      <c r="K104" s="92"/>
      <c r="L104" s="95"/>
      <c r="M104" s="92"/>
      <c r="N104" s="89"/>
      <c r="O104" s="89"/>
      <c r="P104" s="89"/>
      <c r="Q104" s="86"/>
      <c r="R104" s="86"/>
      <c r="S104" s="86"/>
      <c r="T104" s="86"/>
      <c r="U104" s="86"/>
      <c r="V104" s="83"/>
    </row>
    <row r="105" spans="2:22" s="22" customFormat="1" ht="24" outlineLevel="1" x14ac:dyDescent="0.2">
      <c r="B105" s="108"/>
      <c r="C105" s="108"/>
      <c r="D105" s="7" t="s">
        <v>368</v>
      </c>
      <c r="E105" s="56" t="s">
        <v>367</v>
      </c>
      <c r="F105" s="24" t="s">
        <v>354</v>
      </c>
      <c r="G105" s="24" t="s">
        <v>430</v>
      </c>
      <c r="H105" s="24" t="s">
        <v>355</v>
      </c>
      <c r="I105" s="24" t="s">
        <v>369</v>
      </c>
      <c r="J105" s="93"/>
      <c r="K105" s="93"/>
      <c r="L105" s="96"/>
      <c r="M105" s="93"/>
      <c r="N105" s="90"/>
      <c r="O105" s="90"/>
      <c r="P105" s="90"/>
      <c r="Q105" s="87"/>
      <c r="R105" s="87"/>
      <c r="S105" s="87"/>
      <c r="T105" s="87"/>
      <c r="U105" s="87"/>
      <c r="V105" s="84"/>
    </row>
    <row r="106" spans="2:22" s="22" customFormat="1" ht="60" outlineLevel="1" x14ac:dyDescent="0.2">
      <c r="B106" s="53" t="s">
        <v>74</v>
      </c>
      <c r="C106" s="53" t="s">
        <v>207</v>
      </c>
      <c r="D106" s="7" t="s">
        <v>356</v>
      </c>
      <c r="E106" s="27" t="s">
        <v>75</v>
      </c>
      <c r="F106" s="24" t="s">
        <v>354</v>
      </c>
      <c r="G106" s="24" t="s">
        <v>430</v>
      </c>
      <c r="H106" s="24" t="s">
        <v>355</v>
      </c>
      <c r="I106" s="24" t="s">
        <v>357</v>
      </c>
      <c r="J106" s="44"/>
      <c r="K106" s="47"/>
      <c r="L106" s="48"/>
      <c r="M106" s="47"/>
      <c r="N106" s="46"/>
      <c r="O106" s="46"/>
      <c r="P106" s="46"/>
      <c r="Q106" s="73"/>
      <c r="R106" s="73"/>
      <c r="S106" s="73"/>
      <c r="T106" s="73"/>
      <c r="U106" s="73"/>
      <c r="V106" s="56"/>
    </row>
    <row r="107" spans="2:22" s="22" customFormat="1" ht="77.25" customHeight="1" outlineLevel="1" x14ac:dyDescent="0.2">
      <c r="B107" s="106" t="s">
        <v>76</v>
      </c>
      <c r="C107" s="106" t="s">
        <v>208</v>
      </c>
      <c r="D107" s="7" t="s">
        <v>113</v>
      </c>
      <c r="E107" s="27" t="s">
        <v>77</v>
      </c>
      <c r="F107" s="24" t="s">
        <v>247</v>
      </c>
      <c r="G107" s="24" t="s">
        <v>430</v>
      </c>
      <c r="H107" s="24" t="s">
        <v>226</v>
      </c>
      <c r="I107" s="24" t="s">
        <v>370</v>
      </c>
      <c r="J107" s="91">
        <f>J109</f>
        <v>38262527.120000005</v>
      </c>
      <c r="K107" s="91">
        <f t="shared" ref="K107:M107" si="23">K109</f>
        <v>15939292.98</v>
      </c>
      <c r="L107" s="91">
        <f t="shared" si="23"/>
        <v>0</v>
      </c>
      <c r="M107" s="91">
        <f t="shared" si="23"/>
        <v>22323234.140000001</v>
      </c>
      <c r="N107" s="91">
        <f t="shared" ref="N107:U107" si="24">N109</f>
        <v>0</v>
      </c>
      <c r="O107" s="91">
        <f t="shared" si="24"/>
        <v>0</v>
      </c>
      <c r="P107" s="91">
        <f t="shared" si="24"/>
        <v>0</v>
      </c>
      <c r="Q107" s="91">
        <f t="shared" si="24"/>
        <v>0</v>
      </c>
      <c r="R107" s="91">
        <f t="shared" si="24"/>
        <v>0</v>
      </c>
      <c r="S107" s="91">
        <f t="shared" si="24"/>
        <v>0</v>
      </c>
      <c r="T107" s="91">
        <f t="shared" si="24"/>
        <v>0</v>
      </c>
      <c r="U107" s="91">
        <f t="shared" si="24"/>
        <v>0</v>
      </c>
      <c r="V107" s="82"/>
    </row>
    <row r="108" spans="2:22" s="22" customFormat="1" ht="77.25" customHeight="1" outlineLevel="1" x14ac:dyDescent="0.2">
      <c r="B108" s="108"/>
      <c r="C108" s="108"/>
      <c r="D108" s="27" t="s">
        <v>114</v>
      </c>
      <c r="E108" s="27" t="s">
        <v>78</v>
      </c>
      <c r="F108" s="24" t="s">
        <v>247</v>
      </c>
      <c r="G108" s="24" t="s">
        <v>430</v>
      </c>
      <c r="H108" s="24" t="s">
        <v>226</v>
      </c>
      <c r="I108" s="24" t="s">
        <v>371</v>
      </c>
      <c r="J108" s="93"/>
      <c r="K108" s="93"/>
      <c r="L108" s="93"/>
      <c r="M108" s="93"/>
      <c r="N108" s="93"/>
      <c r="O108" s="93"/>
      <c r="P108" s="93"/>
      <c r="Q108" s="93"/>
      <c r="R108" s="93"/>
      <c r="S108" s="93"/>
      <c r="T108" s="93"/>
      <c r="U108" s="93"/>
      <c r="V108" s="84"/>
    </row>
    <row r="109" spans="2:22" s="22" customFormat="1" ht="24" outlineLevel="1" x14ac:dyDescent="0.2">
      <c r="B109" s="106" t="s">
        <v>112</v>
      </c>
      <c r="C109" s="106" t="s">
        <v>209</v>
      </c>
      <c r="D109" s="7" t="s">
        <v>113</v>
      </c>
      <c r="E109" s="27" t="s">
        <v>77</v>
      </c>
      <c r="F109" s="24" t="s">
        <v>247</v>
      </c>
      <c r="G109" s="24" t="s">
        <v>430</v>
      </c>
      <c r="H109" s="24" t="s">
        <v>226</v>
      </c>
      <c r="I109" s="24" t="s">
        <v>370</v>
      </c>
      <c r="J109" s="76">
        <f>SUM(K109:M114)</f>
        <v>38262527.120000005</v>
      </c>
      <c r="K109" s="76">
        <v>15939292.98</v>
      </c>
      <c r="L109" s="94">
        <v>0</v>
      </c>
      <c r="M109" s="91">
        <v>22323234.140000001</v>
      </c>
      <c r="N109" s="91">
        <v>0</v>
      </c>
      <c r="O109" s="91">
        <v>0</v>
      </c>
      <c r="P109" s="91">
        <v>0</v>
      </c>
      <c r="Q109" s="91">
        <v>0</v>
      </c>
      <c r="R109" s="91">
        <v>0</v>
      </c>
      <c r="S109" s="91">
        <v>0</v>
      </c>
      <c r="T109" s="91">
        <v>0</v>
      </c>
      <c r="U109" s="91">
        <v>0</v>
      </c>
      <c r="V109" s="82" t="s">
        <v>443</v>
      </c>
    </row>
    <row r="110" spans="2:22" s="22" customFormat="1" ht="24" outlineLevel="1" x14ac:dyDescent="0.2">
      <c r="B110" s="107"/>
      <c r="C110" s="107"/>
      <c r="D110" s="27" t="s">
        <v>114</v>
      </c>
      <c r="E110" s="27" t="s">
        <v>78</v>
      </c>
      <c r="F110" s="24" t="s">
        <v>247</v>
      </c>
      <c r="G110" s="24" t="s">
        <v>430</v>
      </c>
      <c r="H110" s="24" t="s">
        <v>226</v>
      </c>
      <c r="I110" s="24" t="s">
        <v>371</v>
      </c>
      <c r="J110" s="77"/>
      <c r="K110" s="77"/>
      <c r="L110" s="95"/>
      <c r="M110" s="92"/>
      <c r="N110" s="92"/>
      <c r="O110" s="92"/>
      <c r="P110" s="92"/>
      <c r="Q110" s="92"/>
      <c r="R110" s="92"/>
      <c r="S110" s="92"/>
      <c r="T110" s="92"/>
      <c r="U110" s="92"/>
      <c r="V110" s="83"/>
    </row>
    <row r="111" spans="2:22" s="22" customFormat="1" ht="24" outlineLevel="1" x14ac:dyDescent="0.2">
      <c r="B111" s="107"/>
      <c r="C111" s="107"/>
      <c r="D111" s="25" t="s">
        <v>115</v>
      </c>
      <c r="E111" s="27" t="s">
        <v>372</v>
      </c>
      <c r="F111" s="57"/>
      <c r="G111" s="24" t="s">
        <v>430</v>
      </c>
      <c r="H111" s="57" t="s">
        <v>226</v>
      </c>
      <c r="I111" s="24" t="s">
        <v>375</v>
      </c>
      <c r="J111" s="77"/>
      <c r="K111" s="77"/>
      <c r="L111" s="95"/>
      <c r="M111" s="92"/>
      <c r="N111" s="92"/>
      <c r="O111" s="92"/>
      <c r="P111" s="92"/>
      <c r="Q111" s="92"/>
      <c r="R111" s="92"/>
      <c r="S111" s="92"/>
      <c r="T111" s="92"/>
      <c r="U111" s="92"/>
      <c r="V111" s="83"/>
    </row>
    <row r="112" spans="2:22" s="22" customFormat="1" ht="24" outlineLevel="1" x14ac:dyDescent="0.2">
      <c r="B112" s="107"/>
      <c r="C112" s="107"/>
      <c r="D112" s="25" t="s">
        <v>116</v>
      </c>
      <c r="E112" s="7" t="s">
        <v>373</v>
      </c>
      <c r="F112" s="21"/>
      <c r="G112" s="24" t="s">
        <v>430</v>
      </c>
      <c r="H112" s="57" t="s">
        <v>226</v>
      </c>
      <c r="I112" s="24" t="s">
        <v>376</v>
      </c>
      <c r="J112" s="77"/>
      <c r="K112" s="77"/>
      <c r="L112" s="95"/>
      <c r="M112" s="92"/>
      <c r="N112" s="92"/>
      <c r="O112" s="92"/>
      <c r="P112" s="92"/>
      <c r="Q112" s="92"/>
      <c r="R112" s="92"/>
      <c r="S112" s="92"/>
      <c r="T112" s="92"/>
      <c r="U112" s="92"/>
      <c r="V112" s="83"/>
    </row>
    <row r="113" spans="2:22" s="22" customFormat="1" ht="24" outlineLevel="1" x14ac:dyDescent="0.2">
      <c r="B113" s="107"/>
      <c r="C113" s="107"/>
      <c r="D113" s="25" t="s">
        <v>117</v>
      </c>
      <c r="E113" s="7" t="s">
        <v>374</v>
      </c>
      <c r="F113" s="21"/>
      <c r="G113" s="24" t="s">
        <v>430</v>
      </c>
      <c r="H113" s="57" t="s">
        <v>226</v>
      </c>
      <c r="I113" s="24" t="s">
        <v>377</v>
      </c>
      <c r="J113" s="77"/>
      <c r="K113" s="77"/>
      <c r="L113" s="95"/>
      <c r="M113" s="92"/>
      <c r="N113" s="92"/>
      <c r="O113" s="92"/>
      <c r="P113" s="92"/>
      <c r="Q113" s="92"/>
      <c r="R113" s="92"/>
      <c r="S113" s="92"/>
      <c r="T113" s="92"/>
      <c r="U113" s="92"/>
      <c r="V113" s="83"/>
    </row>
    <row r="114" spans="2:22" s="22" customFormat="1" ht="24" outlineLevel="1" x14ac:dyDescent="0.2">
      <c r="B114" s="108"/>
      <c r="C114" s="108"/>
      <c r="D114" s="25" t="s">
        <v>118</v>
      </c>
      <c r="E114" s="27" t="s">
        <v>119</v>
      </c>
      <c r="F114" s="24"/>
      <c r="G114" s="24" t="s">
        <v>430</v>
      </c>
      <c r="H114" s="57" t="s">
        <v>226</v>
      </c>
      <c r="I114" s="24" t="s">
        <v>378</v>
      </c>
      <c r="J114" s="78"/>
      <c r="K114" s="78"/>
      <c r="L114" s="96"/>
      <c r="M114" s="93"/>
      <c r="N114" s="93"/>
      <c r="O114" s="93"/>
      <c r="P114" s="93"/>
      <c r="Q114" s="93"/>
      <c r="R114" s="93"/>
      <c r="S114" s="93"/>
      <c r="T114" s="93"/>
      <c r="U114" s="93"/>
      <c r="V114" s="84"/>
    </row>
    <row r="115" spans="2:22" s="22" customFormat="1" ht="24" x14ac:dyDescent="0.2">
      <c r="B115" s="106" t="s">
        <v>79</v>
      </c>
      <c r="C115" s="106" t="s">
        <v>210</v>
      </c>
      <c r="D115" s="97"/>
      <c r="E115" s="27" t="s">
        <v>80</v>
      </c>
      <c r="F115" s="24" t="s">
        <v>379</v>
      </c>
      <c r="G115" s="57" t="s">
        <v>436</v>
      </c>
      <c r="H115" s="24" t="s">
        <v>380</v>
      </c>
      <c r="I115" s="24" t="s">
        <v>381</v>
      </c>
      <c r="J115" s="91">
        <f>J117+J120</f>
        <v>41316757.090000004</v>
      </c>
      <c r="K115" s="91">
        <f t="shared" ref="K115:M115" si="25">K117+K120</f>
        <v>35119242</v>
      </c>
      <c r="L115" s="91">
        <f t="shared" si="25"/>
        <v>0</v>
      </c>
      <c r="M115" s="91">
        <f t="shared" si="25"/>
        <v>6197515.0899999999</v>
      </c>
      <c r="N115" s="91">
        <f t="shared" ref="N115:U115" si="26">N117+N120</f>
        <v>4981613.22</v>
      </c>
      <c r="O115" s="91">
        <f t="shared" si="26"/>
        <v>4233726.5600000005</v>
      </c>
      <c r="P115" s="91">
        <f t="shared" si="26"/>
        <v>747886.65999999992</v>
      </c>
      <c r="Q115" s="91">
        <f t="shared" si="26"/>
        <v>0</v>
      </c>
      <c r="R115" s="91">
        <f t="shared" si="26"/>
        <v>69275</v>
      </c>
      <c r="S115" s="91">
        <f t="shared" si="26"/>
        <v>69275</v>
      </c>
      <c r="T115" s="91">
        <f t="shared" si="26"/>
        <v>0</v>
      </c>
      <c r="U115" s="91">
        <f t="shared" si="26"/>
        <v>0</v>
      </c>
      <c r="V115" s="82"/>
    </row>
    <row r="116" spans="2:22" s="22" customFormat="1" ht="48" x14ac:dyDescent="0.2">
      <c r="B116" s="108"/>
      <c r="C116" s="108"/>
      <c r="D116" s="99"/>
      <c r="E116" s="27" t="s">
        <v>81</v>
      </c>
      <c r="F116" s="24" t="s">
        <v>382</v>
      </c>
      <c r="G116" s="57" t="s">
        <v>413</v>
      </c>
      <c r="H116" s="24" t="s">
        <v>383</v>
      </c>
      <c r="I116" s="24" t="s">
        <v>384</v>
      </c>
      <c r="J116" s="93"/>
      <c r="K116" s="93"/>
      <c r="L116" s="93"/>
      <c r="M116" s="93"/>
      <c r="N116" s="93"/>
      <c r="O116" s="93"/>
      <c r="P116" s="93"/>
      <c r="Q116" s="93"/>
      <c r="R116" s="93"/>
      <c r="S116" s="93"/>
      <c r="T116" s="93"/>
      <c r="U116" s="93"/>
      <c r="V116" s="84"/>
    </row>
    <row r="117" spans="2:22" s="22" customFormat="1" ht="72" outlineLevel="1" x14ac:dyDescent="0.2">
      <c r="B117" s="53" t="s">
        <v>82</v>
      </c>
      <c r="C117" s="53" t="s">
        <v>211</v>
      </c>
      <c r="D117" s="67" t="s">
        <v>104</v>
      </c>
      <c r="E117" s="27" t="s">
        <v>83</v>
      </c>
      <c r="F117" s="24" t="s">
        <v>247</v>
      </c>
      <c r="G117" s="24" t="s">
        <v>430</v>
      </c>
      <c r="H117" s="24" t="s">
        <v>226</v>
      </c>
      <c r="I117" s="24" t="s">
        <v>385</v>
      </c>
      <c r="J117" s="49">
        <f>J118</f>
        <v>17436335.300000001</v>
      </c>
      <c r="K117" s="49">
        <f t="shared" ref="K117:U117" si="27">K118</f>
        <v>14820885</v>
      </c>
      <c r="L117" s="49">
        <f t="shared" si="27"/>
        <v>0</v>
      </c>
      <c r="M117" s="49">
        <f t="shared" si="27"/>
        <v>2615450.2999999998</v>
      </c>
      <c r="N117" s="49">
        <f t="shared" si="27"/>
        <v>3456673.63</v>
      </c>
      <c r="O117" s="49">
        <f t="shared" si="27"/>
        <v>2938172.58</v>
      </c>
      <c r="P117" s="49">
        <f t="shared" si="27"/>
        <v>518501.04999999981</v>
      </c>
      <c r="Q117" s="49">
        <f t="shared" si="27"/>
        <v>0</v>
      </c>
      <c r="R117" s="49">
        <f t="shared" si="27"/>
        <v>69275</v>
      </c>
      <c r="S117" s="49">
        <f t="shared" si="27"/>
        <v>69275</v>
      </c>
      <c r="T117" s="49">
        <f t="shared" si="27"/>
        <v>0</v>
      </c>
      <c r="U117" s="49">
        <f t="shared" si="27"/>
        <v>0</v>
      </c>
      <c r="V117" s="56"/>
    </row>
    <row r="118" spans="2:22" s="22" customFormat="1" ht="48" outlineLevel="1" x14ac:dyDescent="0.2">
      <c r="B118" s="106" t="s">
        <v>103</v>
      </c>
      <c r="C118" s="106" t="s">
        <v>212</v>
      </c>
      <c r="D118" s="25" t="s">
        <v>104</v>
      </c>
      <c r="E118" s="27" t="s">
        <v>83</v>
      </c>
      <c r="F118" s="24" t="s">
        <v>247</v>
      </c>
      <c r="G118" s="24" t="s">
        <v>430</v>
      </c>
      <c r="H118" s="24" t="s">
        <v>226</v>
      </c>
      <c r="I118" s="24" t="s">
        <v>385</v>
      </c>
      <c r="J118" s="91">
        <f>SUM(K118:M119)</f>
        <v>17436335.300000001</v>
      </c>
      <c r="K118" s="91">
        <v>14820885</v>
      </c>
      <c r="L118" s="94">
        <v>0</v>
      </c>
      <c r="M118" s="91">
        <v>2615450.2999999998</v>
      </c>
      <c r="N118" s="85">
        <v>3456673.63</v>
      </c>
      <c r="O118" s="85">
        <v>2938172.58</v>
      </c>
      <c r="P118" s="85">
        <f>N118-O118</f>
        <v>518501.04999999981</v>
      </c>
      <c r="Q118" s="85">
        <v>0</v>
      </c>
      <c r="R118" s="85">
        <f>SUM(S118:U119)</f>
        <v>69275</v>
      </c>
      <c r="S118" s="85">
        <v>69275</v>
      </c>
      <c r="T118" s="85">
        <v>0</v>
      </c>
      <c r="U118" s="85">
        <v>0</v>
      </c>
      <c r="V118" s="82" t="s">
        <v>444</v>
      </c>
    </row>
    <row r="119" spans="2:22" s="22" customFormat="1" ht="66.75" customHeight="1" outlineLevel="1" x14ac:dyDescent="0.2">
      <c r="B119" s="108"/>
      <c r="C119" s="108"/>
      <c r="D119" s="25" t="s">
        <v>105</v>
      </c>
      <c r="E119" s="27" t="s">
        <v>106</v>
      </c>
      <c r="F119" s="57"/>
      <c r="G119" s="24" t="s">
        <v>430</v>
      </c>
      <c r="H119" s="57" t="s">
        <v>226</v>
      </c>
      <c r="I119" s="24" t="s">
        <v>385</v>
      </c>
      <c r="J119" s="93"/>
      <c r="K119" s="93"/>
      <c r="L119" s="96"/>
      <c r="M119" s="93"/>
      <c r="N119" s="99"/>
      <c r="O119" s="99"/>
      <c r="P119" s="99"/>
      <c r="Q119" s="87"/>
      <c r="R119" s="87"/>
      <c r="S119" s="87"/>
      <c r="T119" s="87"/>
      <c r="U119" s="87"/>
      <c r="V119" s="84"/>
    </row>
    <row r="120" spans="2:22" s="22" customFormat="1" ht="36" outlineLevel="1" x14ac:dyDescent="0.2">
      <c r="B120" s="106" t="s">
        <v>84</v>
      </c>
      <c r="C120" s="106" t="s">
        <v>213</v>
      </c>
      <c r="D120" s="25" t="s">
        <v>121</v>
      </c>
      <c r="E120" s="27" t="s">
        <v>85</v>
      </c>
      <c r="F120" s="57" t="s">
        <v>247</v>
      </c>
      <c r="G120" s="24" t="s">
        <v>430</v>
      </c>
      <c r="H120" s="57" t="s">
        <v>226</v>
      </c>
      <c r="I120" s="24" t="s">
        <v>386</v>
      </c>
      <c r="J120" s="91">
        <f>SUM(J123:J128)</f>
        <v>23880421.789999999</v>
      </c>
      <c r="K120" s="91">
        <f t="shared" ref="K120:M120" si="28">SUM(K123:K128)</f>
        <v>20298357</v>
      </c>
      <c r="L120" s="91">
        <f t="shared" si="28"/>
        <v>0</v>
      </c>
      <c r="M120" s="91">
        <f t="shared" si="28"/>
        <v>3582064.79</v>
      </c>
      <c r="N120" s="91">
        <f t="shared" ref="N120:U120" si="29">SUM(N123:N128)</f>
        <v>1524939.59</v>
      </c>
      <c r="O120" s="91">
        <f t="shared" si="29"/>
        <v>1295553.98</v>
      </c>
      <c r="P120" s="91">
        <f t="shared" si="29"/>
        <v>229385.6100000001</v>
      </c>
      <c r="Q120" s="91">
        <f t="shared" si="29"/>
        <v>0</v>
      </c>
      <c r="R120" s="91">
        <f t="shared" si="29"/>
        <v>0</v>
      </c>
      <c r="S120" s="91">
        <f t="shared" si="29"/>
        <v>0</v>
      </c>
      <c r="T120" s="91">
        <f t="shared" si="29"/>
        <v>0</v>
      </c>
      <c r="U120" s="91">
        <f t="shared" si="29"/>
        <v>0</v>
      </c>
      <c r="V120" s="82"/>
    </row>
    <row r="121" spans="2:22" s="22" customFormat="1" ht="36" outlineLevel="1" x14ac:dyDescent="0.2">
      <c r="B121" s="107"/>
      <c r="C121" s="107"/>
      <c r="D121" s="25" t="s">
        <v>390</v>
      </c>
      <c r="E121" s="27" t="s">
        <v>389</v>
      </c>
      <c r="F121" s="57" t="s">
        <v>247</v>
      </c>
      <c r="G121" s="24" t="s">
        <v>430</v>
      </c>
      <c r="H121" s="24" t="s">
        <v>226</v>
      </c>
      <c r="I121" s="24" t="s">
        <v>388</v>
      </c>
      <c r="J121" s="92"/>
      <c r="K121" s="92"/>
      <c r="L121" s="92"/>
      <c r="M121" s="92"/>
      <c r="N121" s="92"/>
      <c r="O121" s="92"/>
      <c r="P121" s="92"/>
      <c r="Q121" s="92"/>
      <c r="R121" s="92"/>
      <c r="S121" s="92"/>
      <c r="T121" s="92"/>
      <c r="U121" s="92"/>
      <c r="V121" s="83"/>
    </row>
    <row r="122" spans="2:22" s="22" customFormat="1" ht="48" outlineLevel="1" x14ac:dyDescent="0.2">
      <c r="B122" s="108"/>
      <c r="C122" s="108"/>
      <c r="D122" s="7" t="s">
        <v>387</v>
      </c>
      <c r="E122" s="27" t="s">
        <v>86</v>
      </c>
      <c r="F122" s="57" t="s">
        <v>247</v>
      </c>
      <c r="G122" s="24" t="s">
        <v>430</v>
      </c>
      <c r="H122" s="24" t="s">
        <v>226</v>
      </c>
      <c r="I122" s="24" t="s">
        <v>391</v>
      </c>
      <c r="J122" s="93"/>
      <c r="K122" s="93"/>
      <c r="L122" s="93"/>
      <c r="M122" s="93"/>
      <c r="N122" s="93"/>
      <c r="O122" s="93"/>
      <c r="P122" s="93"/>
      <c r="Q122" s="93"/>
      <c r="R122" s="93"/>
      <c r="S122" s="93"/>
      <c r="T122" s="93"/>
      <c r="U122" s="93"/>
      <c r="V122" s="84"/>
    </row>
    <row r="123" spans="2:22" s="22" customFormat="1" ht="56.25" customHeight="1" outlineLevel="1" x14ac:dyDescent="0.2">
      <c r="B123" s="106" t="s">
        <v>120</v>
      </c>
      <c r="C123" s="106" t="s">
        <v>214</v>
      </c>
      <c r="D123" s="25" t="s">
        <v>121</v>
      </c>
      <c r="E123" s="7" t="s">
        <v>180</v>
      </c>
      <c r="F123" s="57" t="s">
        <v>247</v>
      </c>
      <c r="G123" s="24" t="s">
        <v>430</v>
      </c>
      <c r="H123" s="57" t="s">
        <v>226</v>
      </c>
      <c r="I123" s="24" t="s">
        <v>386</v>
      </c>
      <c r="J123" s="91">
        <f>SUM(K123:M124)</f>
        <v>12000633.960000001</v>
      </c>
      <c r="K123" s="91">
        <v>10200538</v>
      </c>
      <c r="L123" s="94">
        <v>0</v>
      </c>
      <c r="M123" s="91">
        <v>1800095.96</v>
      </c>
      <c r="N123" s="85">
        <v>1524939.59</v>
      </c>
      <c r="O123" s="85">
        <v>1295553.98</v>
      </c>
      <c r="P123" s="85">
        <f>N123-O123</f>
        <v>229385.6100000001</v>
      </c>
      <c r="Q123" s="85">
        <v>0</v>
      </c>
      <c r="R123" s="85">
        <v>0</v>
      </c>
      <c r="S123" s="85">
        <v>0</v>
      </c>
      <c r="T123" s="85">
        <v>0</v>
      </c>
      <c r="U123" s="85">
        <v>0</v>
      </c>
      <c r="V123" s="82" t="s">
        <v>445</v>
      </c>
    </row>
    <row r="124" spans="2:22" s="22" customFormat="1" ht="56.25" customHeight="1" outlineLevel="1" x14ac:dyDescent="0.2">
      <c r="B124" s="108"/>
      <c r="C124" s="108"/>
      <c r="D124" s="25" t="s">
        <v>122</v>
      </c>
      <c r="E124" s="27" t="s">
        <v>123</v>
      </c>
      <c r="F124" s="7"/>
      <c r="G124" s="24" t="s">
        <v>430</v>
      </c>
      <c r="H124" s="57" t="s">
        <v>226</v>
      </c>
      <c r="I124" s="24" t="s">
        <v>386</v>
      </c>
      <c r="J124" s="93"/>
      <c r="K124" s="93"/>
      <c r="L124" s="96"/>
      <c r="M124" s="93"/>
      <c r="N124" s="99"/>
      <c r="O124" s="99"/>
      <c r="P124" s="99"/>
      <c r="Q124" s="87"/>
      <c r="R124" s="87"/>
      <c r="S124" s="87"/>
      <c r="T124" s="87"/>
      <c r="U124" s="87"/>
      <c r="V124" s="84"/>
    </row>
    <row r="125" spans="2:22" s="22" customFormat="1" ht="36" outlineLevel="1" x14ac:dyDescent="0.2">
      <c r="B125" s="106" t="s">
        <v>139</v>
      </c>
      <c r="C125" s="106" t="s">
        <v>215</v>
      </c>
      <c r="D125" s="25" t="s">
        <v>390</v>
      </c>
      <c r="E125" s="27" t="s">
        <v>389</v>
      </c>
      <c r="F125" s="57" t="s">
        <v>247</v>
      </c>
      <c r="G125" s="24" t="s">
        <v>430</v>
      </c>
      <c r="H125" s="24" t="s">
        <v>226</v>
      </c>
      <c r="I125" s="24" t="s">
        <v>388</v>
      </c>
      <c r="J125" s="91">
        <f>SUM(K125:M128)</f>
        <v>11879787.83</v>
      </c>
      <c r="K125" s="91">
        <v>10097819</v>
      </c>
      <c r="L125" s="94">
        <v>0</v>
      </c>
      <c r="M125" s="91">
        <v>1781968.83</v>
      </c>
      <c r="N125" s="88">
        <v>0</v>
      </c>
      <c r="O125" s="88">
        <v>0</v>
      </c>
      <c r="P125" s="88">
        <v>0</v>
      </c>
      <c r="Q125" s="85">
        <v>0</v>
      </c>
      <c r="R125" s="85">
        <v>0</v>
      </c>
      <c r="S125" s="85">
        <v>0</v>
      </c>
      <c r="T125" s="85">
        <v>0</v>
      </c>
      <c r="U125" s="85">
        <v>0</v>
      </c>
      <c r="V125" s="130" t="s">
        <v>446</v>
      </c>
    </row>
    <row r="126" spans="2:22" s="22" customFormat="1" ht="48" outlineLevel="1" x14ac:dyDescent="0.2">
      <c r="B126" s="107"/>
      <c r="C126" s="107"/>
      <c r="D126" s="7" t="s">
        <v>387</v>
      </c>
      <c r="E126" s="27" t="s">
        <v>86</v>
      </c>
      <c r="F126" s="57" t="s">
        <v>247</v>
      </c>
      <c r="G126" s="24" t="s">
        <v>430</v>
      </c>
      <c r="H126" s="24" t="s">
        <v>226</v>
      </c>
      <c r="I126" s="24" t="s">
        <v>391</v>
      </c>
      <c r="J126" s="92"/>
      <c r="K126" s="92"/>
      <c r="L126" s="95"/>
      <c r="M126" s="92"/>
      <c r="N126" s="89"/>
      <c r="O126" s="89"/>
      <c r="P126" s="89"/>
      <c r="Q126" s="86"/>
      <c r="R126" s="86"/>
      <c r="S126" s="86"/>
      <c r="T126" s="86"/>
      <c r="U126" s="86"/>
      <c r="V126" s="130"/>
    </row>
    <row r="127" spans="2:22" s="22" customFormat="1" ht="39.75" customHeight="1" outlineLevel="1" x14ac:dyDescent="0.2">
      <c r="B127" s="107"/>
      <c r="C127" s="107"/>
      <c r="D127" s="7" t="s">
        <v>393</v>
      </c>
      <c r="E127" s="27" t="s">
        <v>392</v>
      </c>
      <c r="F127" s="57"/>
      <c r="G127" s="24" t="s">
        <v>430</v>
      </c>
      <c r="H127" s="24" t="s">
        <v>226</v>
      </c>
      <c r="I127" s="24" t="s">
        <v>394</v>
      </c>
      <c r="J127" s="92"/>
      <c r="K127" s="92"/>
      <c r="L127" s="95"/>
      <c r="M127" s="92"/>
      <c r="N127" s="89"/>
      <c r="O127" s="89"/>
      <c r="P127" s="89"/>
      <c r="Q127" s="86"/>
      <c r="R127" s="86"/>
      <c r="S127" s="86"/>
      <c r="T127" s="86"/>
      <c r="U127" s="86"/>
      <c r="V127" s="130"/>
    </row>
    <row r="128" spans="2:22" s="22" customFormat="1" ht="36" outlineLevel="1" x14ac:dyDescent="0.2">
      <c r="B128" s="108"/>
      <c r="C128" s="108"/>
      <c r="D128" s="7" t="s">
        <v>396</v>
      </c>
      <c r="E128" s="27" t="s">
        <v>395</v>
      </c>
      <c r="F128" s="57"/>
      <c r="G128" s="24" t="s">
        <v>430</v>
      </c>
      <c r="H128" s="24" t="s">
        <v>226</v>
      </c>
      <c r="I128" s="24" t="s">
        <v>397</v>
      </c>
      <c r="J128" s="93"/>
      <c r="K128" s="93"/>
      <c r="L128" s="96"/>
      <c r="M128" s="93"/>
      <c r="N128" s="90"/>
      <c r="O128" s="90"/>
      <c r="P128" s="90"/>
      <c r="Q128" s="87"/>
      <c r="R128" s="87"/>
      <c r="S128" s="87"/>
      <c r="T128" s="87"/>
      <c r="U128" s="87"/>
      <c r="V128" s="130"/>
    </row>
    <row r="129" spans="2:22" s="65" customFormat="1" x14ac:dyDescent="0.25">
      <c r="B129" s="60"/>
      <c r="C129" s="60"/>
      <c r="D129" s="61"/>
      <c r="E129" s="61"/>
      <c r="F129" s="62"/>
      <c r="G129" s="62"/>
      <c r="H129" s="62"/>
      <c r="I129" s="63" t="s">
        <v>17</v>
      </c>
      <c r="J129" s="66">
        <f>J23+J35+J45+J63+J80+J90+J115</f>
        <v>218888254.66</v>
      </c>
      <c r="K129" s="66">
        <f>K23+K35+K45+K63+K80+K90+K115</f>
        <v>168498343.46000001</v>
      </c>
      <c r="L129" s="66">
        <f>L23+L35+L45+L63+L80+L90+L115</f>
        <v>500000</v>
      </c>
      <c r="M129" s="66">
        <f>M23+M35+M45+M63+M80+M90+M115</f>
        <v>49889911.200000003</v>
      </c>
      <c r="N129" s="66">
        <f>N23+N35+N45+N63+N80+N90+N115</f>
        <v>16842076</v>
      </c>
      <c r="O129" s="66">
        <f t="shared" ref="O129:U129" si="30">O23+O35+O45+O63+O80+O90+O115</f>
        <v>13892596.91</v>
      </c>
      <c r="P129" s="66">
        <f t="shared" si="30"/>
        <v>2949479.09</v>
      </c>
      <c r="Q129" s="66">
        <f t="shared" si="30"/>
        <v>0</v>
      </c>
      <c r="R129" s="66">
        <f t="shared" si="30"/>
        <v>296533.3</v>
      </c>
      <c r="S129" s="66">
        <f t="shared" si="30"/>
        <v>296533.3</v>
      </c>
      <c r="T129" s="66">
        <f t="shared" si="30"/>
        <v>0</v>
      </c>
      <c r="U129" s="66">
        <f t="shared" si="30"/>
        <v>0</v>
      </c>
      <c r="V129" s="64"/>
    </row>
    <row r="131" spans="2:22" ht="65.25" customHeight="1" x14ac:dyDescent="0.25">
      <c r="B131" s="118" t="s">
        <v>29</v>
      </c>
      <c r="C131" s="118"/>
      <c r="D131" s="118"/>
      <c r="E131" s="118"/>
      <c r="F131" s="118"/>
      <c r="G131" s="118"/>
      <c r="H131" s="125" t="s">
        <v>450</v>
      </c>
      <c r="I131" s="126"/>
      <c r="J131" s="126"/>
      <c r="K131" s="126"/>
      <c r="L131" s="126"/>
      <c r="M131" s="126"/>
    </row>
    <row r="132" spans="2:22" ht="117" customHeight="1" x14ac:dyDescent="0.25">
      <c r="B132" s="118" t="s">
        <v>31</v>
      </c>
      <c r="C132" s="118"/>
      <c r="D132" s="118"/>
      <c r="E132" s="118"/>
      <c r="F132" s="118"/>
      <c r="G132" s="118"/>
      <c r="H132" s="115" t="s">
        <v>447</v>
      </c>
      <c r="I132" s="115"/>
      <c r="J132" s="115"/>
      <c r="K132" s="115"/>
      <c r="L132" s="115"/>
      <c r="M132" s="115"/>
    </row>
    <row r="133" spans="2:22" ht="65.25" customHeight="1" x14ac:dyDescent="0.25">
      <c r="B133" s="118" t="s">
        <v>30</v>
      </c>
      <c r="C133" s="118"/>
      <c r="D133" s="118"/>
      <c r="E133" s="118"/>
      <c r="F133" s="118"/>
      <c r="G133" s="118"/>
      <c r="H133" s="115" t="s">
        <v>448</v>
      </c>
      <c r="I133" s="115"/>
      <c r="J133" s="115"/>
      <c r="K133" s="115"/>
      <c r="L133" s="115"/>
      <c r="M133" s="115"/>
    </row>
  </sheetData>
  <mergeCells count="410">
    <mergeCell ref="Q74:Q79"/>
    <mergeCell ref="V99:V105"/>
    <mergeCell ref="U99:U105"/>
    <mergeCell ref="T99:T105"/>
    <mergeCell ref="S99:S105"/>
    <mergeCell ref="R99:R105"/>
    <mergeCell ref="Q99:Q105"/>
    <mergeCell ref="S115:S116"/>
    <mergeCell ref="T115:T116"/>
    <mergeCell ref="U115:U116"/>
    <mergeCell ref="Q107:Q108"/>
    <mergeCell ref="R107:R108"/>
    <mergeCell ref="S107:S108"/>
    <mergeCell ref="T107:T108"/>
    <mergeCell ref="U90:U96"/>
    <mergeCell ref="S97:S98"/>
    <mergeCell ref="S74:S79"/>
    <mergeCell ref="R74:R79"/>
    <mergeCell ref="U107:U108"/>
    <mergeCell ref="U85:U88"/>
    <mergeCell ref="R83:R84"/>
    <mergeCell ref="S83:S84"/>
    <mergeCell ref="T83:T84"/>
    <mergeCell ref="U83:U84"/>
    <mergeCell ref="V52:V61"/>
    <mergeCell ref="V48:V51"/>
    <mergeCell ref="V123:V124"/>
    <mergeCell ref="V120:V122"/>
    <mergeCell ref="V118:V119"/>
    <mergeCell ref="V71:V73"/>
    <mergeCell ref="V74:V79"/>
    <mergeCell ref="U74:U79"/>
    <mergeCell ref="T74:T79"/>
    <mergeCell ref="V80:V82"/>
    <mergeCell ref="V83:V84"/>
    <mergeCell ref="V85:V88"/>
    <mergeCell ref="V90:V96"/>
    <mergeCell ref="V97:V98"/>
    <mergeCell ref="V107:V108"/>
    <mergeCell ref="V109:V114"/>
    <mergeCell ref="V115:V116"/>
    <mergeCell ref="T123:T124"/>
    <mergeCell ref="U97:U98"/>
    <mergeCell ref="U123:U124"/>
    <mergeCell ref="T120:T122"/>
    <mergeCell ref="U120:U122"/>
    <mergeCell ref="T118:T119"/>
    <mergeCell ref="U118:U119"/>
    <mergeCell ref="Q38:Q43"/>
    <mergeCell ref="P38:P43"/>
    <mergeCell ref="O38:O43"/>
    <mergeCell ref="N38:N43"/>
    <mergeCell ref="V36:V37"/>
    <mergeCell ref="U36:U37"/>
    <mergeCell ref="T36:T37"/>
    <mergeCell ref="S36:S37"/>
    <mergeCell ref="R36:R37"/>
    <mergeCell ref="Q36:Q37"/>
    <mergeCell ref="P36:P37"/>
    <mergeCell ref="O36:O37"/>
    <mergeCell ref="N36:N37"/>
    <mergeCell ref="T109:T114"/>
    <mergeCell ref="U109:U114"/>
    <mergeCell ref="R115:R116"/>
    <mergeCell ref="V45:V47"/>
    <mergeCell ref="V67:V70"/>
    <mergeCell ref="V65:V66"/>
    <mergeCell ref="V63:V64"/>
    <mergeCell ref="V38:V43"/>
    <mergeCell ref="U38:U43"/>
    <mergeCell ref="T38:T43"/>
    <mergeCell ref="S38:S43"/>
    <mergeCell ref="R38:R43"/>
    <mergeCell ref="R65:R66"/>
    <mergeCell ref="T52:T61"/>
    <mergeCell ref="U52:U61"/>
    <mergeCell ref="S52:S61"/>
    <mergeCell ref="S65:S66"/>
    <mergeCell ref="T65:T66"/>
    <mergeCell ref="U65:U66"/>
    <mergeCell ref="S63:S64"/>
    <mergeCell ref="T63:T64"/>
    <mergeCell ref="U63:U64"/>
    <mergeCell ref="R45:R47"/>
    <mergeCell ref="S45:S47"/>
    <mergeCell ref="N123:N124"/>
    <mergeCell ref="O123:O124"/>
    <mergeCell ref="P123:P124"/>
    <mergeCell ref="Q123:Q124"/>
    <mergeCell ref="R123:R124"/>
    <mergeCell ref="S123:S124"/>
    <mergeCell ref="Q109:Q114"/>
    <mergeCell ref="R109:R114"/>
    <mergeCell ref="S109:S114"/>
    <mergeCell ref="R120:R122"/>
    <mergeCell ref="S120:S122"/>
    <mergeCell ref="R118:R119"/>
    <mergeCell ref="S118:S119"/>
    <mergeCell ref="V125:V128"/>
    <mergeCell ref="U125:U128"/>
    <mergeCell ref="T125:T128"/>
    <mergeCell ref="S125:S128"/>
    <mergeCell ref="R125:R128"/>
    <mergeCell ref="Q125:Q128"/>
    <mergeCell ref="P125:P128"/>
    <mergeCell ref="O125:O128"/>
    <mergeCell ref="N125:N128"/>
    <mergeCell ref="C125:C128"/>
    <mergeCell ref="B125:B128"/>
    <mergeCell ref="M125:M128"/>
    <mergeCell ref="L125:L128"/>
    <mergeCell ref="K125:K128"/>
    <mergeCell ref="J125:J128"/>
    <mergeCell ref="C99:C105"/>
    <mergeCell ref="B99:B105"/>
    <mergeCell ref="M99:M105"/>
    <mergeCell ref="L99:L105"/>
    <mergeCell ref="K99:K105"/>
    <mergeCell ref="J99:J105"/>
    <mergeCell ref="B123:B124"/>
    <mergeCell ref="C123:C124"/>
    <mergeCell ref="J123:J124"/>
    <mergeCell ref="K123:K124"/>
    <mergeCell ref="L123:L124"/>
    <mergeCell ref="M123:M124"/>
    <mergeCell ref="B120:B122"/>
    <mergeCell ref="C120:C122"/>
    <mergeCell ref="J120:J122"/>
    <mergeCell ref="K120:K122"/>
    <mergeCell ref="L120:L122"/>
    <mergeCell ref="B118:B119"/>
    <mergeCell ref="M120:M122"/>
    <mergeCell ref="N120:N122"/>
    <mergeCell ref="O120:O122"/>
    <mergeCell ref="P120:P122"/>
    <mergeCell ref="Q120:Q122"/>
    <mergeCell ref="C118:C119"/>
    <mergeCell ref="J118:J119"/>
    <mergeCell ref="K118:K119"/>
    <mergeCell ref="L118:L119"/>
    <mergeCell ref="M118:M119"/>
    <mergeCell ref="N118:N119"/>
    <mergeCell ref="O118:O119"/>
    <mergeCell ref="P118:P119"/>
    <mergeCell ref="Q118:Q119"/>
    <mergeCell ref="M115:M116"/>
    <mergeCell ref="N115:N116"/>
    <mergeCell ref="O115:O116"/>
    <mergeCell ref="P115:P116"/>
    <mergeCell ref="Q115:Q116"/>
    <mergeCell ref="B115:B116"/>
    <mergeCell ref="C115:C116"/>
    <mergeCell ref="J115:J116"/>
    <mergeCell ref="K115:K116"/>
    <mergeCell ref="L115:L116"/>
    <mergeCell ref="D115:D116"/>
    <mergeCell ref="B109:B114"/>
    <mergeCell ref="C109:C114"/>
    <mergeCell ref="J109:J114"/>
    <mergeCell ref="K109:K114"/>
    <mergeCell ref="L109:L114"/>
    <mergeCell ref="M109:M114"/>
    <mergeCell ref="N109:N114"/>
    <mergeCell ref="O109:O114"/>
    <mergeCell ref="P109:P114"/>
    <mergeCell ref="P107:P108"/>
    <mergeCell ref="P99:P105"/>
    <mergeCell ref="O99:O105"/>
    <mergeCell ref="N99:N105"/>
    <mergeCell ref="B90:B96"/>
    <mergeCell ref="C90:C96"/>
    <mergeCell ref="J90:J96"/>
    <mergeCell ref="B97:B98"/>
    <mergeCell ref="C97:C98"/>
    <mergeCell ref="O90:O96"/>
    <mergeCell ref="B107:B108"/>
    <mergeCell ref="C107:C108"/>
    <mergeCell ref="J107:J108"/>
    <mergeCell ref="K107:K108"/>
    <mergeCell ref="L107:L108"/>
    <mergeCell ref="M107:M108"/>
    <mergeCell ref="N107:N108"/>
    <mergeCell ref="O107:O108"/>
    <mergeCell ref="T85:T88"/>
    <mergeCell ref="Q85:Q88"/>
    <mergeCell ref="R85:R88"/>
    <mergeCell ref="S85:S88"/>
    <mergeCell ref="D90:D96"/>
    <mergeCell ref="T97:T98"/>
    <mergeCell ref="J97:J98"/>
    <mergeCell ref="K97:K98"/>
    <mergeCell ref="L97:L98"/>
    <mergeCell ref="M97:M98"/>
    <mergeCell ref="N97:N98"/>
    <mergeCell ref="O97:O98"/>
    <mergeCell ref="P97:P98"/>
    <mergeCell ref="Q97:Q98"/>
    <mergeCell ref="R97:R98"/>
    <mergeCell ref="P90:P96"/>
    <mergeCell ref="Q90:Q96"/>
    <mergeCell ref="R90:R96"/>
    <mergeCell ref="S90:S96"/>
    <mergeCell ref="T90:T96"/>
    <mergeCell ref="K90:K96"/>
    <mergeCell ref="L90:L96"/>
    <mergeCell ref="M90:M96"/>
    <mergeCell ref="N90:N96"/>
    <mergeCell ref="M83:M84"/>
    <mergeCell ref="N83:N84"/>
    <mergeCell ref="O83:O84"/>
    <mergeCell ref="P83:P84"/>
    <mergeCell ref="Q83:Q84"/>
    <mergeCell ref="B83:B84"/>
    <mergeCell ref="C83:C84"/>
    <mergeCell ref="J83:J84"/>
    <mergeCell ref="B85:B88"/>
    <mergeCell ref="C85:C88"/>
    <mergeCell ref="J85:J88"/>
    <mergeCell ref="K85:K88"/>
    <mergeCell ref="L85:L88"/>
    <mergeCell ref="M85:M88"/>
    <mergeCell ref="N85:N88"/>
    <mergeCell ref="O85:O88"/>
    <mergeCell ref="P85:P88"/>
    <mergeCell ref="K83:K84"/>
    <mergeCell ref="L83:L84"/>
    <mergeCell ref="Q80:Q82"/>
    <mergeCell ref="R80:R82"/>
    <mergeCell ref="S80:S82"/>
    <mergeCell ref="T80:T82"/>
    <mergeCell ref="U80:U82"/>
    <mergeCell ref="C74:C79"/>
    <mergeCell ref="B74:B79"/>
    <mergeCell ref="M74:M79"/>
    <mergeCell ref="L74:L79"/>
    <mergeCell ref="K74:K79"/>
    <mergeCell ref="J74:J79"/>
    <mergeCell ref="N74:N79"/>
    <mergeCell ref="B80:B82"/>
    <mergeCell ref="C80:C82"/>
    <mergeCell ref="J80:J82"/>
    <mergeCell ref="K80:K82"/>
    <mergeCell ref="L80:L82"/>
    <mergeCell ref="M80:M82"/>
    <mergeCell ref="N80:N82"/>
    <mergeCell ref="O80:O82"/>
    <mergeCell ref="P80:P82"/>
    <mergeCell ref="D80:D82"/>
    <mergeCell ref="P74:P79"/>
    <mergeCell ref="O74:O79"/>
    <mergeCell ref="Q71:Q73"/>
    <mergeCell ref="R71:R73"/>
    <mergeCell ref="S71:S73"/>
    <mergeCell ref="M67:M70"/>
    <mergeCell ref="N67:N70"/>
    <mergeCell ref="O67:O70"/>
    <mergeCell ref="P67:P70"/>
    <mergeCell ref="T71:T73"/>
    <mergeCell ref="U71:U73"/>
    <mergeCell ref="R67:R70"/>
    <mergeCell ref="S67:S70"/>
    <mergeCell ref="T67:T70"/>
    <mergeCell ref="U67:U70"/>
    <mergeCell ref="Q67:Q70"/>
    <mergeCell ref="B71:B73"/>
    <mergeCell ref="C71:C73"/>
    <mergeCell ref="J71:J73"/>
    <mergeCell ref="K71:K73"/>
    <mergeCell ref="L71:L73"/>
    <mergeCell ref="M71:M73"/>
    <mergeCell ref="N71:N73"/>
    <mergeCell ref="O71:O73"/>
    <mergeCell ref="P71:P73"/>
    <mergeCell ref="B67:B70"/>
    <mergeCell ref="C67:C70"/>
    <mergeCell ref="J67:J70"/>
    <mergeCell ref="K67:K70"/>
    <mergeCell ref="L67:L70"/>
    <mergeCell ref="B65:B66"/>
    <mergeCell ref="C65:C66"/>
    <mergeCell ref="L65:L66"/>
    <mergeCell ref="M65:M66"/>
    <mergeCell ref="N65:N66"/>
    <mergeCell ref="O65:O66"/>
    <mergeCell ref="P65:P66"/>
    <mergeCell ref="Q65:Q66"/>
    <mergeCell ref="R63:R64"/>
    <mergeCell ref="L52:L61"/>
    <mergeCell ref="M52:M61"/>
    <mergeCell ref="J65:J66"/>
    <mergeCell ref="K65:K66"/>
    <mergeCell ref="Q63:Q64"/>
    <mergeCell ref="Q52:Q61"/>
    <mergeCell ref="R52:R61"/>
    <mergeCell ref="B63:B64"/>
    <mergeCell ref="C63:C64"/>
    <mergeCell ref="B48:B51"/>
    <mergeCell ref="C48:C51"/>
    <mergeCell ref="B52:B61"/>
    <mergeCell ref="C52:C61"/>
    <mergeCell ref="O52:O61"/>
    <mergeCell ref="P52:P61"/>
    <mergeCell ref="D63:D64"/>
    <mergeCell ref="K52:K61"/>
    <mergeCell ref="J63:J64"/>
    <mergeCell ref="K63:K64"/>
    <mergeCell ref="L63:L64"/>
    <mergeCell ref="M63:M64"/>
    <mergeCell ref="N63:N64"/>
    <mergeCell ref="O63:O64"/>
    <mergeCell ref="P63:P64"/>
    <mergeCell ref="J48:J51"/>
    <mergeCell ref="K48:K51"/>
    <mergeCell ref="L48:L51"/>
    <mergeCell ref="M48:M51"/>
    <mergeCell ref="H132:M132"/>
    <mergeCell ref="H133:M133"/>
    <mergeCell ref="C20:C21"/>
    <mergeCell ref="B131:G131"/>
    <mergeCell ref="B132:G132"/>
    <mergeCell ref="B133:G133"/>
    <mergeCell ref="B20:B21"/>
    <mergeCell ref="J20:M20"/>
    <mergeCell ref="D20:I20"/>
    <mergeCell ref="J23:J25"/>
    <mergeCell ref="C23:C25"/>
    <mergeCell ref="L23:L25"/>
    <mergeCell ref="M23:M25"/>
    <mergeCell ref="B45:B47"/>
    <mergeCell ref="C45:C47"/>
    <mergeCell ref="J45:J47"/>
    <mergeCell ref="B23:B25"/>
    <mergeCell ref="K23:K25"/>
    <mergeCell ref="J52:J61"/>
    <mergeCell ref="H131:M131"/>
    <mergeCell ref="K45:K47"/>
    <mergeCell ref="M45:M47"/>
    <mergeCell ref="B27:B30"/>
    <mergeCell ref="B31:B34"/>
    <mergeCell ref="N20:Q20"/>
    <mergeCell ref="R20:U20"/>
    <mergeCell ref="N23:N25"/>
    <mergeCell ref="O23:O25"/>
    <mergeCell ref="P23:P25"/>
    <mergeCell ref="Q23:Q25"/>
    <mergeCell ref="R23:R25"/>
    <mergeCell ref="S23:S25"/>
    <mergeCell ref="T23:T25"/>
    <mergeCell ref="U23:U25"/>
    <mergeCell ref="P45:P47"/>
    <mergeCell ref="N52:N61"/>
    <mergeCell ref="U45:U47"/>
    <mergeCell ref="N48:N51"/>
    <mergeCell ref="O48:O51"/>
    <mergeCell ref="P48:P51"/>
    <mergeCell ref="Q48:Q51"/>
    <mergeCell ref="R48:R51"/>
    <mergeCell ref="Q45:Q47"/>
    <mergeCell ref="N45:N47"/>
    <mergeCell ref="O45:O47"/>
    <mergeCell ref="T45:T47"/>
    <mergeCell ref="S48:S51"/>
    <mergeCell ref="T48:T51"/>
    <mergeCell ref="U48:U51"/>
    <mergeCell ref="B36:B37"/>
    <mergeCell ref="C38:C43"/>
    <mergeCell ref="B38:B43"/>
    <mergeCell ref="L45:L47"/>
    <mergeCell ref="J27:J30"/>
    <mergeCell ref="K27:K30"/>
    <mergeCell ref="L27:L30"/>
    <mergeCell ref="L36:L37"/>
    <mergeCell ref="K36:K37"/>
    <mergeCell ref="J36:J37"/>
    <mergeCell ref="O27:O30"/>
    <mergeCell ref="N27:N30"/>
    <mergeCell ref="M27:M30"/>
    <mergeCell ref="D45:D47"/>
    <mergeCell ref="M38:M43"/>
    <mergeCell ref="L38:L43"/>
    <mergeCell ref="K38:K43"/>
    <mergeCell ref="J38:J43"/>
    <mergeCell ref="C27:C30"/>
    <mergeCell ref="C31:C34"/>
    <mergeCell ref="M36:M37"/>
    <mergeCell ref="C36:C37"/>
    <mergeCell ref="S27:S30"/>
    <mergeCell ref="T27:T30"/>
    <mergeCell ref="U27:U30"/>
    <mergeCell ref="B19:V19"/>
    <mergeCell ref="V20:V21"/>
    <mergeCell ref="V31:V34"/>
    <mergeCell ref="U31:U34"/>
    <mergeCell ref="T31:T34"/>
    <mergeCell ref="S31:S34"/>
    <mergeCell ref="R31:R34"/>
    <mergeCell ref="Q31:Q34"/>
    <mergeCell ref="P31:P34"/>
    <mergeCell ref="O31:O34"/>
    <mergeCell ref="N31:N34"/>
    <mergeCell ref="M31:M34"/>
    <mergeCell ref="L31:L34"/>
    <mergeCell ref="K31:K34"/>
    <mergeCell ref="J31:J34"/>
    <mergeCell ref="V27:V30"/>
    <mergeCell ref="R27:R30"/>
    <mergeCell ref="V23:V25"/>
    <mergeCell ref="D23:D25"/>
    <mergeCell ref="Q27:Q30"/>
    <mergeCell ref="P27:P30"/>
  </mergeCell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B1:F21"/>
  <sheetViews>
    <sheetView topLeftCell="A17" zoomScale="160" zoomScaleNormal="160" workbookViewId="0">
      <selection activeCell="D10" sqref="D10"/>
    </sheetView>
  </sheetViews>
  <sheetFormatPr defaultColWidth="9.140625" defaultRowHeight="15" x14ac:dyDescent="0.25"/>
  <cols>
    <col min="1" max="1" width="4.85546875" customWidth="1"/>
    <col min="2" max="2" width="8" customWidth="1"/>
    <col min="3" max="3" width="11.42578125" customWidth="1"/>
    <col min="4" max="4" width="51.7109375" bestFit="1" customWidth="1"/>
    <col min="5" max="5" width="46.28515625" bestFit="1" customWidth="1"/>
  </cols>
  <sheetData>
    <row r="1" spans="2:6" ht="15.75" x14ac:dyDescent="0.25">
      <c r="B1" s="5"/>
      <c r="C1" s="5"/>
    </row>
    <row r="2" spans="2:6" ht="15.75" x14ac:dyDescent="0.25">
      <c r="B2" s="6" t="s">
        <v>25</v>
      </c>
      <c r="C2" s="6"/>
    </row>
    <row r="3" spans="2:6" ht="54" customHeight="1" x14ac:dyDescent="0.25">
      <c r="B3" s="131" t="s">
        <v>0</v>
      </c>
      <c r="C3" s="116" t="s">
        <v>5</v>
      </c>
      <c r="D3" s="116" t="s">
        <v>32</v>
      </c>
      <c r="E3" s="116" t="s">
        <v>26</v>
      </c>
    </row>
    <row r="4" spans="2:6" ht="33" customHeight="1" x14ac:dyDescent="0.25">
      <c r="B4" s="132"/>
      <c r="C4" s="117"/>
      <c r="D4" s="117"/>
      <c r="E4" s="117"/>
    </row>
    <row r="5" spans="2:6" ht="15" customHeight="1" x14ac:dyDescent="0.25">
      <c r="B5" s="10">
        <v>1</v>
      </c>
      <c r="C5" s="10">
        <v>2</v>
      </c>
      <c r="D5" s="10">
        <v>2</v>
      </c>
      <c r="E5" s="10">
        <v>3</v>
      </c>
    </row>
    <row r="6" spans="2:6" ht="132" x14ac:dyDescent="0.25">
      <c r="B6" s="8" t="s">
        <v>6</v>
      </c>
      <c r="C6" s="8" t="s">
        <v>124</v>
      </c>
      <c r="D6" s="71" t="s">
        <v>144</v>
      </c>
      <c r="E6" s="72" t="s">
        <v>398</v>
      </c>
    </row>
    <row r="7" spans="2:6" ht="144" x14ac:dyDescent="0.25">
      <c r="B7" s="8"/>
      <c r="C7" s="8"/>
      <c r="D7" s="19" t="s">
        <v>144</v>
      </c>
      <c r="E7" s="21" t="s">
        <v>399</v>
      </c>
    </row>
    <row r="8" spans="2:6" ht="122.25" customHeight="1" x14ac:dyDescent="0.25">
      <c r="B8" s="8" t="s">
        <v>14</v>
      </c>
      <c r="C8" s="8" t="s">
        <v>125</v>
      </c>
      <c r="D8" s="20" t="s">
        <v>144</v>
      </c>
      <c r="E8" s="21" t="s">
        <v>400</v>
      </c>
    </row>
    <row r="9" spans="2:6" ht="132" x14ac:dyDescent="0.25">
      <c r="B9" s="8" t="s">
        <v>15</v>
      </c>
      <c r="C9" s="28" t="s">
        <v>126</v>
      </c>
      <c r="D9" s="7" t="s">
        <v>145</v>
      </c>
      <c r="E9" s="7" t="s">
        <v>146</v>
      </c>
    </row>
    <row r="10" spans="2:6" ht="96" x14ac:dyDescent="0.25">
      <c r="B10" s="8" t="s">
        <v>127</v>
      </c>
      <c r="C10" s="23" t="s">
        <v>52</v>
      </c>
      <c r="D10" s="19" t="s">
        <v>149</v>
      </c>
      <c r="E10" s="21" t="s">
        <v>159</v>
      </c>
      <c r="F10" s="30"/>
    </row>
    <row r="11" spans="2:6" ht="72" x14ac:dyDescent="0.25">
      <c r="B11" s="8"/>
      <c r="C11" s="28"/>
      <c r="D11" s="19" t="s">
        <v>150</v>
      </c>
      <c r="E11" s="75" t="s">
        <v>437</v>
      </c>
    </row>
    <row r="12" spans="2:6" ht="96" x14ac:dyDescent="0.25">
      <c r="B12" s="8" t="s">
        <v>63</v>
      </c>
      <c r="C12" s="8" t="s">
        <v>128</v>
      </c>
      <c r="D12" s="19" t="s">
        <v>401</v>
      </c>
      <c r="E12" s="21" t="s">
        <v>402</v>
      </c>
      <c r="F12" s="30"/>
    </row>
    <row r="13" spans="2:6" ht="156" x14ac:dyDescent="0.25">
      <c r="B13" s="8"/>
      <c r="C13" s="8"/>
      <c r="D13" s="29" t="s">
        <v>151</v>
      </c>
      <c r="E13" s="7" t="s">
        <v>160</v>
      </c>
    </row>
    <row r="14" spans="2:6" ht="36.75" x14ac:dyDescent="0.25">
      <c r="B14" s="8"/>
      <c r="C14" s="8"/>
      <c r="D14" s="70" t="s">
        <v>152</v>
      </c>
      <c r="E14" s="7" t="s">
        <v>158</v>
      </c>
    </row>
    <row r="15" spans="2:6" ht="84" x14ac:dyDescent="0.25">
      <c r="B15" s="8" t="s">
        <v>129</v>
      </c>
      <c r="C15" s="8" t="s">
        <v>403</v>
      </c>
      <c r="D15" s="20" t="s">
        <v>153</v>
      </c>
      <c r="E15" s="7" t="s">
        <v>181</v>
      </c>
      <c r="F15" s="30"/>
    </row>
    <row r="16" spans="2:6" ht="72" x14ac:dyDescent="0.25">
      <c r="B16" s="8"/>
      <c r="C16" s="8"/>
      <c r="D16" s="19" t="s">
        <v>154</v>
      </c>
      <c r="E16" s="27" t="s">
        <v>404</v>
      </c>
    </row>
    <row r="17" spans="2:5" ht="108" x14ac:dyDescent="0.25">
      <c r="B17" s="8"/>
      <c r="C17" s="8"/>
      <c r="D17" s="19" t="s">
        <v>155</v>
      </c>
      <c r="E17" s="7" t="s">
        <v>405</v>
      </c>
    </row>
    <row r="18" spans="2:5" ht="48" x14ac:dyDescent="0.25">
      <c r="B18" s="8"/>
      <c r="C18" s="8"/>
      <c r="D18" s="19" t="s">
        <v>156</v>
      </c>
      <c r="E18" s="7" t="s">
        <v>405</v>
      </c>
    </row>
    <row r="19" spans="2:5" ht="72" x14ac:dyDescent="0.25">
      <c r="B19" s="8"/>
      <c r="C19" s="8"/>
      <c r="D19" s="19" t="s">
        <v>157</v>
      </c>
      <c r="E19" s="19" t="s">
        <v>406</v>
      </c>
    </row>
    <row r="20" spans="2:5" ht="96" x14ac:dyDescent="0.25">
      <c r="B20" s="8" t="s">
        <v>79</v>
      </c>
      <c r="C20" s="8" t="s">
        <v>130</v>
      </c>
      <c r="D20" s="19" t="s">
        <v>147</v>
      </c>
      <c r="E20" s="7" t="s">
        <v>407</v>
      </c>
    </row>
    <row r="21" spans="2:5" ht="249.75" customHeight="1" x14ac:dyDescent="0.25">
      <c r="B21" s="8"/>
      <c r="C21" s="8"/>
      <c r="D21" s="19" t="s">
        <v>148</v>
      </c>
      <c r="E21" s="21" t="s">
        <v>161</v>
      </c>
    </row>
  </sheetData>
  <mergeCells count="4">
    <mergeCell ref="B3:B4"/>
    <mergeCell ref="D3:D4"/>
    <mergeCell ref="E3:E4"/>
    <mergeCell ref="C3:C4"/>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3"/>
  <dimension ref="B2:L7"/>
  <sheetViews>
    <sheetView tabSelected="1" zoomScale="130" zoomScaleNormal="130" workbookViewId="0">
      <selection activeCell="B6" sqref="B6:L6"/>
    </sheetView>
  </sheetViews>
  <sheetFormatPr defaultColWidth="8.85546875" defaultRowHeight="15.75" x14ac:dyDescent="0.25"/>
  <cols>
    <col min="1" max="3" width="8.85546875" style="3"/>
    <col min="4" max="4" width="14.140625" style="3" customWidth="1"/>
    <col min="5" max="16384" width="8.85546875" style="3"/>
  </cols>
  <sheetData>
    <row r="2" spans="2:12" x14ac:dyDescent="0.25">
      <c r="B2" s="6" t="s">
        <v>28</v>
      </c>
      <c r="D2" s="15"/>
      <c r="E2" s="18"/>
      <c r="F2" s="18"/>
    </row>
    <row r="3" spans="2:12" ht="70.5" customHeight="1" x14ac:dyDescent="0.25">
      <c r="B3" s="133" t="s">
        <v>27</v>
      </c>
      <c r="C3" s="133"/>
      <c r="D3" s="133"/>
      <c r="E3" s="133"/>
      <c r="F3" s="133"/>
      <c r="G3" s="133"/>
      <c r="H3" s="133"/>
      <c r="I3" s="133"/>
      <c r="J3" s="133"/>
      <c r="K3" s="133"/>
      <c r="L3" s="133"/>
    </row>
    <row r="4" spans="2:12" ht="111" customHeight="1" x14ac:dyDescent="0.25">
      <c r="B4" s="118" t="s">
        <v>408</v>
      </c>
      <c r="C4" s="118"/>
      <c r="D4" s="118"/>
      <c r="E4" s="118"/>
      <c r="F4" s="118"/>
      <c r="G4" s="118"/>
      <c r="H4" s="118"/>
      <c r="I4" s="118"/>
      <c r="J4" s="118"/>
      <c r="K4" s="118"/>
      <c r="L4" s="118"/>
    </row>
    <row r="5" spans="2:12" ht="90" customHeight="1" x14ac:dyDescent="0.25">
      <c r="B5" s="134" t="s">
        <v>453</v>
      </c>
      <c r="C5" s="135"/>
      <c r="D5" s="135"/>
      <c r="E5" s="135"/>
      <c r="F5" s="135"/>
      <c r="G5" s="135"/>
      <c r="H5" s="135"/>
      <c r="I5" s="135"/>
      <c r="J5" s="135"/>
      <c r="K5" s="135"/>
      <c r="L5" s="136"/>
    </row>
    <row r="6" spans="2:12" ht="284.25" customHeight="1" x14ac:dyDescent="0.25">
      <c r="B6" s="134" t="s">
        <v>454</v>
      </c>
      <c r="C6" s="135"/>
      <c r="D6" s="135"/>
      <c r="E6" s="135"/>
      <c r="F6" s="135"/>
      <c r="G6" s="135"/>
      <c r="H6" s="135"/>
      <c r="I6" s="135"/>
      <c r="J6" s="135"/>
      <c r="K6" s="135"/>
      <c r="L6" s="136"/>
    </row>
    <row r="7" spans="2:12" ht="99" customHeight="1" x14ac:dyDescent="0.25">
      <c r="B7" s="134" t="s">
        <v>409</v>
      </c>
      <c r="C7" s="135"/>
      <c r="D7" s="135"/>
      <c r="E7" s="135"/>
      <c r="F7" s="135"/>
      <c r="G7" s="135"/>
      <c r="H7" s="135"/>
      <c r="I7" s="135"/>
      <c r="J7" s="135"/>
      <c r="K7" s="135"/>
      <c r="L7" s="136"/>
    </row>
  </sheetData>
  <mergeCells count="5">
    <mergeCell ref="B3:L3"/>
    <mergeCell ref="B4:L4"/>
    <mergeCell ref="B6:L6"/>
    <mergeCell ref="B7:L7"/>
    <mergeCell ref="B5:L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lentelė</vt:lpstr>
      <vt:lpstr>2 lentelė</vt:lpstr>
      <vt:lpstr>3 lentelė</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Verkauskienė</dc:creator>
  <cp:lastModifiedBy>Inga Adomaitienė</cp:lastModifiedBy>
  <cp:lastPrinted>2025-01-30T13:46:18Z</cp:lastPrinted>
  <dcterms:created xsi:type="dcterms:W3CDTF">2023-08-28T11:49:41Z</dcterms:created>
  <dcterms:modified xsi:type="dcterms:W3CDTF">2025-02-11T07:38:14Z</dcterms:modified>
</cp:coreProperties>
</file>