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KOLEGIJOS POSEDZIAI/2024-06-11/Interneto svetainė/"/>
    </mc:Choice>
  </mc:AlternateContent>
  <xr:revisionPtr revIDLastSave="0" documentId="8_{BC9C119B-BE0A-49EE-B4E2-66A7FE5DFB87}" xr6:coauthVersionLast="47" xr6:coauthVersionMax="47" xr10:uidLastSave="{00000000-0000-0000-0000-000000000000}"/>
  <bookViews>
    <workbookView xWindow="390" yWindow="390" windowWidth="28800" windowHeight="15345" tabRatio="748" activeTab="9"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nis" sheetId="14" r:id="rId9"/>
    <sheet name="IV skyrius VIII skirsnis" sheetId="15" r:id="rId10"/>
    <sheet name="Tuščias" sheetId="16" state="hidden" r:id="rId11"/>
  </sheets>
  <definedNames>
    <definedName name="_xlnm._FilterDatabase" localSheetId="2" hidden="1">'IV skyrius I skirsnis'!$B$47:$Q$132</definedName>
    <definedName name="_xlnm._FilterDatabase" localSheetId="3" hidden="1">'IV skyrius II skirsnis'!$B$38:$Q$75</definedName>
    <definedName name="_xlnm._FilterDatabase" localSheetId="4" hidden="1">'IV skyrius III skirsnis'!$B$36:$Q$67</definedName>
    <definedName name="_xlnm._FilterDatabase" localSheetId="5" hidden="1">'IV skyrius IV skirsnis'!$B$38:$Q$69</definedName>
    <definedName name="_xlnm._FilterDatabase" localSheetId="6" hidden="1">'IV skyrius V skirsnis'!$B$38:$Q$78</definedName>
    <definedName name="_xlnm._FilterDatabase" localSheetId="7" hidden="1">'IV skyrius VI skirsnis'!$B$36:$Q$59</definedName>
    <definedName name="_xlnm._FilterDatabase" localSheetId="8" hidden="1">'IV skyrius VII skirnis'!$B$38:$Q$67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skirsnis'!$48:$51</definedName>
    <definedName name="_xlnm.Print_Titles" localSheetId="5">'IV skyrius IV skirsnis'!$39:$42</definedName>
    <definedName name="_xlnm.Print_Titles" localSheetId="7">'IV skyrius VI skirsnis'!$37:$40</definedName>
    <definedName name="_xlnm.Print_Titles" localSheetId="8">'IV skyrius VII skirnis'!$39:$42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 l="1"/>
  <c r="F41" i="3"/>
  <c r="F45" i="3" s="1"/>
  <c r="I132" i="3"/>
  <c r="I52" i="3" s="1"/>
  <c r="M132" i="3" l="1"/>
  <c r="I41" i="13" l="1"/>
  <c r="L41" i="13"/>
  <c r="L43" i="12"/>
  <c r="L59" i="12"/>
  <c r="L75" i="6"/>
  <c r="K16" i="2"/>
  <c r="J16" i="2"/>
  <c r="K15" i="2"/>
  <c r="J15" i="2"/>
  <c r="L87" i="15"/>
  <c r="O54" i="3"/>
  <c r="O62" i="3"/>
  <c r="O66" i="3"/>
  <c r="O70" i="3"/>
  <c r="L69" i="12" l="1"/>
  <c r="J67" i="14"/>
  <c r="K67" i="14"/>
  <c r="L67" i="14"/>
  <c r="M67" i="14"/>
  <c r="I67" i="14"/>
  <c r="I87" i="15" l="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L14" i="2"/>
  <c r="L13" i="2"/>
  <c r="K13" i="2"/>
  <c r="J13" i="2"/>
  <c r="L11" i="2"/>
  <c r="L10" i="2"/>
  <c r="J10" i="2"/>
  <c r="K10" i="2"/>
  <c r="J87" i="15" l="1"/>
  <c r="K87" i="15"/>
  <c r="F23" i="15"/>
  <c r="F25" i="16"/>
  <c r="F42" i="16" s="1"/>
  <c r="J43" i="14"/>
  <c r="K43" i="14"/>
  <c r="F22" i="14"/>
  <c r="O43" i="13"/>
  <c r="O41" i="13"/>
  <c r="J59" i="13"/>
  <c r="K59" i="13"/>
  <c r="L59" i="13"/>
  <c r="M59" i="13"/>
  <c r="K41" i="13"/>
  <c r="M41" i="13"/>
  <c r="J41" i="13"/>
  <c r="I57" i="13"/>
  <c r="I55" i="13"/>
  <c r="I53" i="13"/>
  <c r="I51" i="13"/>
  <c r="I49" i="13"/>
  <c r="I47" i="13"/>
  <c r="I45" i="13"/>
  <c r="N10" i="13"/>
  <c r="F31" i="13"/>
  <c r="F30" i="13" s="1"/>
  <c r="F20" i="13"/>
  <c r="O53" i="9"/>
  <c r="O51" i="9"/>
  <c r="O49" i="9"/>
  <c r="O45" i="9"/>
  <c r="N12" i="9" s="1"/>
  <c r="O43" i="9"/>
  <c r="N10" i="9" s="1"/>
  <c r="I72" i="9"/>
  <c r="I69" i="9"/>
  <c r="I67" i="9"/>
  <c r="I64" i="9"/>
  <c r="I77" i="9"/>
  <c r="I74" i="9"/>
  <c r="I61" i="9"/>
  <c r="J78" i="9"/>
  <c r="J43" i="9" s="1"/>
  <c r="K78" i="9"/>
  <c r="K43" i="9" s="1"/>
  <c r="L78" i="9"/>
  <c r="L43" i="9" s="1"/>
  <c r="M78" i="9"/>
  <c r="M43" i="9" s="1"/>
  <c r="I55" i="9"/>
  <c r="F32" i="9"/>
  <c r="F22" i="9"/>
  <c r="O61" i="12"/>
  <c r="O59" i="12"/>
  <c r="N12" i="12" s="1"/>
  <c r="K59" i="12"/>
  <c r="M59" i="12"/>
  <c r="J59" i="12"/>
  <c r="I67" i="12"/>
  <c r="I65" i="12"/>
  <c r="I63" i="12"/>
  <c r="O45" i="12"/>
  <c r="O43" i="12"/>
  <c r="N10" i="12" s="1"/>
  <c r="K43" i="12"/>
  <c r="K69" i="12" s="1"/>
  <c r="K12" i="2"/>
  <c r="M43" i="12"/>
  <c r="M69" i="12" s="1"/>
  <c r="F33" i="12" s="1"/>
  <c r="F32" i="12" s="1"/>
  <c r="J43" i="12"/>
  <c r="J69" i="12" s="1"/>
  <c r="L12" i="2" s="1"/>
  <c r="I57" i="12"/>
  <c r="I55" i="12"/>
  <c r="I53" i="12"/>
  <c r="I51" i="12"/>
  <c r="I49" i="12"/>
  <c r="I47" i="12"/>
  <c r="F22" i="12"/>
  <c r="O41" i="4"/>
  <c r="N10" i="4" s="1"/>
  <c r="O43" i="4"/>
  <c r="J67" i="4"/>
  <c r="K67" i="4"/>
  <c r="L67" i="4"/>
  <c r="K11" i="2" s="1"/>
  <c r="M67" i="4"/>
  <c r="I61" i="4"/>
  <c r="I59" i="4"/>
  <c r="I63" i="4"/>
  <c r="I55" i="4"/>
  <c r="I57" i="4"/>
  <c r="I47" i="4"/>
  <c r="I49" i="4"/>
  <c r="I65" i="4"/>
  <c r="I45" i="4"/>
  <c r="F20" i="4"/>
  <c r="N12" i="6"/>
  <c r="N10" i="6"/>
  <c r="O49" i="6"/>
  <c r="O47" i="6"/>
  <c r="J75" i="6"/>
  <c r="J43" i="6" s="1"/>
  <c r="K75" i="6"/>
  <c r="M75" i="6"/>
  <c r="I71" i="6"/>
  <c r="I67" i="6"/>
  <c r="I63" i="6"/>
  <c r="I59" i="6"/>
  <c r="I55" i="6"/>
  <c r="I51" i="6"/>
  <c r="N19" i="3"/>
  <c r="O64" i="3"/>
  <c r="J107" i="3"/>
  <c r="J132" i="3" s="1"/>
  <c r="K107" i="3"/>
  <c r="K132" i="3" s="1"/>
  <c r="K52" i="3" s="1"/>
  <c r="F27" i="13" l="1"/>
  <c r="K14" i="2"/>
  <c r="I59" i="12"/>
  <c r="F29" i="12"/>
  <c r="F26" i="12" s="1"/>
  <c r="F19" i="12" s="1"/>
  <c r="F36" i="12" s="1"/>
  <c r="J52" i="3"/>
  <c r="L9" i="2"/>
  <c r="F29" i="9"/>
  <c r="F26" i="9" s="1"/>
  <c r="I59" i="13"/>
  <c r="J14" i="2" s="1"/>
  <c r="F24" i="13"/>
  <c r="F17" i="13" s="1"/>
  <c r="F34" i="13" s="1"/>
  <c r="I78" i="9"/>
  <c r="I43" i="9" s="1"/>
  <c r="F19" i="9"/>
  <c r="F36" i="9" s="1"/>
  <c r="I43" i="12"/>
  <c r="I69" i="12" s="1"/>
  <c r="J12" i="2" s="1"/>
  <c r="I67" i="4"/>
  <c r="J11" i="2" s="1"/>
  <c r="I75" i="6"/>
  <c r="I127" i="3" l="1"/>
  <c r="O113" i="3"/>
  <c r="O58" i="3" s="1"/>
  <c r="N13" i="3" s="1"/>
  <c r="O112" i="3"/>
  <c r="O52" i="3" s="1"/>
  <c r="N15" i="3" s="1"/>
  <c r="O111" i="3"/>
  <c r="N21" i="3" s="1"/>
  <c r="O110" i="3"/>
  <c r="O60" i="3" s="1"/>
  <c r="N17" i="3" s="1"/>
  <c r="O109" i="3"/>
  <c r="O108" i="3"/>
  <c r="O68" i="3" s="1"/>
  <c r="O107" i="3"/>
  <c r="M107" i="3"/>
  <c r="M52" i="3" s="1"/>
  <c r="L107" i="3"/>
  <c r="L132" i="3" s="1"/>
  <c r="L52" i="3" l="1"/>
  <c r="K9" i="2"/>
  <c r="K23" i="2" s="1"/>
  <c r="I104" i="3"/>
  <c r="I116" i="3"/>
  <c r="I114" i="3"/>
  <c r="I101" i="3"/>
  <c r="I107" i="3"/>
  <c r="I98" i="3"/>
  <c r="I91" i="3"/>
  <c r="I84" i="3"/>
  <c r="I81" i="3"/>
  <c r="L23" i="2" l="1"/>
  <c r="I94" i="3" l="1"/>
  <c r="I121" i="3"/>
  <c r="F38" i="3" l="1"/>
  <c r="F35" i="3" s="1"/>
  <c r="F31" i="3"/>
  <c r="J9" i="2" l="1"/>
  <c r="J23" i="2" s="1"/>
  <c r="F28" i="3"/>
  <c r="N11" i="9" l="1"/>
  <c r="K43" i="6" l="1"/>
  <c r="L43" i="6"/>
  <c r="M43" i="6"/>
  <c r="F29" i="6" l="1"/>
  <c r="F26" i="6" s="1"/>
  <c r="F22" i="6"/>
  <c r="M41" i="4"/>
  <c r="F31" i="4" s="1"/>
  <c r="F30" i="4" s="1"/>
  <c r="L41" i="4"/>
  <c r="F27" i="4" s="1"/>
  <c r="F24" i="4" s="1"/>
  <c r="F17" i="4" s="1"/>
  <c r="K41" i="4"/>
  <c r="J41" i="4"/>
  <c r="I41" i="4"/>
  <c r="F34" i="4" l="1"/>
  <c r="F19" i="6"/>
  <c r="F33" i="6"/>
  <c r="F32" i="6" s="1"/>
  <c r="I43" i="6"/>
  <c r="F36" i="6" l="1"/>
</calcChain>
</file>

<file path=xl/sharedStrings.xml><?xml version="1.0" encoding="utf-8"?>
<sst xmlns="http://schemas.openxmlformats.org/spreadsheetml/2006/main" count="2092" uniqueCount="622">
  <si>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</si>
  <si>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</si>
  <si>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</si>
  <si>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</si>
  <si>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</si>
  <si>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</si>
  <si>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</si>
  <si>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</si>
  <si>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</si>
  <si>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</si>
  <si>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</si>
  <si>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</si>
  <si>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</si>
  <si>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</si>
  <si>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</si>
  <si>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</si>
  <si>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</si>
  <si>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</si>
  <si>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</si>
  <si>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</si>
  <si>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</si>
  <si>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</si>
  <si>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</si>
  <si>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</si>
  <si>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</si>
  <si>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</si>
  <si>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</si>
  <si>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</si>
  <si>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</si>
  <si>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</si>
  <si>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</si>
  <si>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</si>
  <si>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</si>
  <si>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</si>
  <si>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</si>
  <si>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</si>
  <si>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</si>
  <si>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</si>
  <si>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</si>
  <si>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</si>
  <si>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</si>
  <si>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</si>
  <si>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</si>
  <si>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</si>
  <si>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</si>
  <si>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</si>
  <si>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</si>
  <si>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</si>
  <si>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</si>
  <si>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</si>
  <si>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</si>
  <si>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</si>
  <si>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</si>
  <si>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</si>
  <si>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</si>
  <si>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12.</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</si>
  <si>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</si>
  <si>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</si>
  <si>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</si>
  <si>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</si>
  <si>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</si>
  <si>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</si>
  <si>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</si>
  <si>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</si>
  <si>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</si>
  <si>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</si>
  <si>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</si>
  <si>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</si>
  <si>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</si>
  <si>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</si>
  <si>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</si>
  <si>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</si>
  <si>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</si>
  <si>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</si>
  <si>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</si>
  <si>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</si>
  <si>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</si>
  <si>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</si>
  <si>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</si>
  <si>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</si>
  <si>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</si>
  <si>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</si>
  <si>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</si>
  <si>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</si>
  <si>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</si>
  <si>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</si>
  <si>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</si>
  <si>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</si>
  <si>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</si>
  <si>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</si>
  <si>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</si>
  <si>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</si>
  <si>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</si>
  <si>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</si>
  <si>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</si>
  <si>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</si>
  <si>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</si>
  <si>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</si>
  <si>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</si>
  <si>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</si>
  <si>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</si>
  <si>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</si>
  <si>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</si>
  <si>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</si>
  <si>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</si>
  <si>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</si>
  <si>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</si>
  <si>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</si>
  <si>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</si>
  <si>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</si>
  <si>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</si>
  <si>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</si>
  <si>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</si>
  <si>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</si>
  <si>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</si>
  <si>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</si>
  <si>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</si>
  <si>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</si>
  <si>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</si>
  <si>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</si>
  <si>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</si>
  <si>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</si>
  <si>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</si>
  <si>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</si>
  <si>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</si>
  <si>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</si>
  <si>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Poveikio*</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</si>
  <si>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</si>
  <si>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</si>
  <si>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</si>
  <si>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</si>
  <si>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</si>
  <si>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Rezultato**</t>
  </si>
  <si>
    <t xml:space="preserve">Metinis konsoliduotų viešųjų paslaugų vartotojų skaičius | vartotojai per metus </t>
  </si>
  <si>
    <t>Pagerinti regiono investicinę aplinką</t>
  </si>
  <si>
    <t>LT025-01-02</t>
  </si>
  <si>
    <t>Sukurtos arba atkurtos teritorijos, naudojamos ekonominei, rekreacinei ar turizmo paskirčiai | hektarai</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</si>
  <si>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</si>
  <si>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</si>
  <si>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</si>
  <si>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</si>
  <si>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</si>
  <si>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Dviračiams skirtos infrastruktūros metinis naudotojų skaičius | naudotojai per metus</t>
  </si>
  <si>
    <t>Sudaryti sąlygas inovatyvioms turizmo paslaugoms bei efektyviai paslaugų rinkodarai regione</t>
  </si>
  <si>
    <t>LT025-02-02</t>
  </si>
  <si>
    <t>Metinis konsoliduotų viešųjų paslaugų vartotojų skaičius | vartotojai per metus</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</si>
  <si>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</si>
  <si>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</si>
  <si>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</si>
  <si>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</si>
  <si>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</si>
  <si>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</si>
  <si>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</si>
  <si>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</si>
  <si>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</si>
  <si>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</si>
  <si>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</si>
  <si>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</si>
  <si>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</si>
  <si>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Mokinių besinaudojančių sukurta visos dienos mokyklos infrastruktūra skaičius | asmenys per metus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</si>
  <si>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</si>
  <si>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</si>
  <si>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</si>
  <si>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</si>
  <si>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</si>
  <si>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</si>
  <si>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</si>
  <si>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</si>
  <si>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</si>
  <si>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</si>
  <si>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</si>
  <si>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</si>
  <si>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Asmenų, po dalyvavimo veiklose, pagerinusių sveikatos raštingumo kompetenciją, dalis | procentai</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</si>
  <si>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</si>
  <si>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</si>
  <si>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</si>
  <si>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</si>
  <si>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</si>
  <si>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</si>
  <si>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</si>
  <si>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</si>
  <si>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</si>
  <si>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</si>
  <si>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</si>
  <si>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</si>
  <si>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</si>
  <si>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</si>
  <si>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</si>
  <si>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</si>
  <si>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</si>
  <si>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</si>
  <si>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</si>
  <si>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</si>
  <si>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</si>
  <si>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</si>
  <si>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</si>
  <si>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</si>
  <si>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</si>
  <si>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</si>
  <si>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</si>
  <si>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Naujo arba modernizuoto viešojo transporto naudotojų skaičius per metus | naudotojų skaičius per metus</t>
  </si>
  <si>
    <t>Numatomas išmetamas šiltnamio efektą sukeliančių dujų kiekis | tonos CO2 ekvivalentu per metus</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</si>
  <si>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</si>
  <si>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</si>
  <si>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</si>
  <si>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</si>
  <si>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</si>
  <si>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</si>
  <si>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</si>
  <si>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</si>
  <si>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</si>
  <si>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</si>
  <si>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</si>
  <si>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</si>
  <si>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</si>
  <si>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</si>
  <si>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</si>
  <si>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</si>
  <si>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</si>
  <si>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</si>
  <si>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</si>
  <si>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Aplinkosaugos sistemų efektyvumo padidėjimas | procentai</t>
  </si>
  <si>
    <t>6.2.</t>
  </si>
  <si>
    <t>Padidinti rūšiuojamųjų atliekų apimtis</t>
  </si>
  <si>
    <t>LT025-06-02</t>
  </si>
  <si>
    <t>Susidaręs maisto atliekų kiekis, tenkantis vienam šalies gyventojui | kilogramai per metus</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</si>
  <si>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</si>
  <si>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</si>
  <si>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</si>
  <si>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</si>
  <si>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</si>
  <si>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</si>
  <si>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</si>
  <si>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</si>
  <si>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</si>
  <si>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</si>
  <si>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</si>
  <si>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</si>
  <si>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</si>
  <si>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</si>
  <si>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</si>
  <si>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</si>
  <si>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</si>
  <si>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</si>
  <si>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</si>
  <si>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</si>
  <si>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</si>
  <si>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</si>
  <si>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</si>
  <si>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</si>
  <si>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</si>
  <si>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</si>
  <si>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</si>
  <si>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</si>
  <si>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</si>
  <si>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</si>
  <si>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</si>
  <si>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</si>
  <si>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</si>
  <si>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</si>
  <si>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</si>
  <si>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</si>
  <si>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</si>
  <si>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Turizmo skatinimas regione</t>
  </si>
  <si>
    <t>Inovatyvių ilgalaikės priežiūros paslaugų infrastruktūros plėtra</t>
  </si>
  <si>
    <t>Darnaus judumo plėtojimas</t>
  </si>
  <si>
    <t xml:space="preserve">Pagerinti susisiekimo infrastruktūrą bei susisiekimo kokybę </t>
  </si>
  <si>
    <t>Tvaresnės aplinkos ir efektyvaus išteklių naudojimo skatinimas</t>
  </si>
  <si>
    <t>Verslumo skatinimas, investicinės aplinkos patrauklumo didinimas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</si>
  <si>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</si>
  <si>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</si>
  <si>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</si>
  <si>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</si>
  <si>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</si>
  <si>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</si>
  <si>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</si>
  <si>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</si>
  <si>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</si>
  <si>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</si>
  <si>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</si>
  <si>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</si>
  <si>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</si>
  <si>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</si>
  <si>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</si>
  <si>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</si>
  <si>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</si>
  <si>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</si>
  <si>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</si>
  <si>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</si>
  <si>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</si>
  <si>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</si>
  <si>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</si>
  <si>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</si>
  <si>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</si>
  <si>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</si>
  <si>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</si>
  <si>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</si>
  <si>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</si>
  <si>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</si>
  <si>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</si>
  <si>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</si>
  <si>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</si>
  <si>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</si>
  <si>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</si>
  <si>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</si>
  <si>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</si>
  <si>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</si>
  <si>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</si>
  <si>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</si>
  <si>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</si>
  <si>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</si>
  <si>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</si>
  <si>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</si>
  <si>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</si>
  <si>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</si>
  <si>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</si>
  <si>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</si>
  <si>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</si>
  <si>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</si>
  <si>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</si>
  <si>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</si>
  <si>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</si>
  <si>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</si>
  <si>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</si>
  <si>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</si>
  <si>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</si>
  <si>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</si>
  <si>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</si>
  <si>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</si>
  <si>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</si>
  <si>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</si>
  <si>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</si>
  <si>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</si>
  <si>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Asmenų, po dalyvavimo veiklose pagerinusių sveikatos raštingumo kompetenciją, dalis (procentai)</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</si>
  <si>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</si>
  <si>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</si>
  <si>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</si>
  <si>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</si>
  <si>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</si>
  <si>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</si>
  <si>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R.S.2.3523</t>
    </r>
    <r>
      <rPr>
        <sz val="12"/>
        <color theme="1"/>
        <rFont val="Times New Roman"/>
        <family val="1"/>
        <charset val="186"/>
      </rPr>
      <t xml:space="preserve"> Asmenų, po dalyvavimo veiklose pagerinusių sveikatos raštingumo kompetenciją, dalis (procentai)</t>
    </r>
  </si>
  <si>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</si>
  <si>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</si>
  <si>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</si>
  <si>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</si>
  <si>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</si>
  <si>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t>1494</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</si>
  <si>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</si>
  <si>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</si>
  <si>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</si>
  <si>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</si>
  <si>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</si>
  <si>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</si>
  <si>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</si>
  <si>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</si>
  <si>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5240</t>
  </si>
  <si>
    <t>1.4. Prevencinių priemonių, stiprinančių visuomenės sveikatą bei psichologinę gerovę ir atsparumą, skatinimas Panevėžio rajone</t>
  </si>
  <si>
    <t>Panevėžio rajono savivaldybės visuomenės sveikatos biuras</t>
  </si>
  <si>
    <t>2028 m. 
III ketv.</t>
  </si>
  <si>
    <t>2100</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</si>
  <si>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</si>
  <si>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</si>
  <si>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</si>
  <si>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</si>
  <si>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</si>
  <si>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</si>
  <si>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</si>
  <si>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</si>
  <si>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</si>
  <si>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</si>
  <si>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</si>
  <si>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</si>
  <si>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</si>
  <si>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</si>
  <si>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</si>
  <si>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</si>
  <si>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</si>
  <si>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1.1. Socialinių paslaugų infrastruktūros asmenims su intelekto ir/ar psichikos negalia plėtra Biržų r. savivaldybėje</t>
  </si>
  <si>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</si>
  <si>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</si>
  <si>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</si>
  <si>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</si>
  <si>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</si>
  <si>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</si>
  <si>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</si>
  <si>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</si>
  <si>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</si>
  <si>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</si>
  <si>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</si>
  <si>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</si>
  <si>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</si>
  <si>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</si>
  <si>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</si>
  <si>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</si>
  <si>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</si>
  <si>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</si>
  <si>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</si>
  <si>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</si>
  <si>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</si>
  <si>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48</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</si>
  <si>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</si>
  <si>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</si>
  <si>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</si>
  <si>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</si>
  <si>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</si>
  <si>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</si>
  <si>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</si>
  <si>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</si>
  <si>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</si>
  <si>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</si>
  <si>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</si>
  <si>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</si>
  <si>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</si>
  <si>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</si>
  <si>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</si>
  <si>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</si>
  <si>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</si>
  <si>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</si>
  <si>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</si>
  <si>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</si>
  <si>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</si>
  <si>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</si>
  <si>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</si>
  <si>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</si>
  <si>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</si>
  <si>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</si>
  <si>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</si>
  <si>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</si>
  <si>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</si>
  <si>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</si>
  <si>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</si>
  <si>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</si>
  <si>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</si>
  <si>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</si>
  <si>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</si>
  <si>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</si>
  <si>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</si>
  <si>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</si>
  <si>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</si>
  <si>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</si>
  <si>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</si>
  <si>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</si>
  <si>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2027 m.
 IV ketv.</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</si>
  <si>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</si>
  <si>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</si>
  <si>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</si>
  <si>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</si>
  <si>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</si>
  <si>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</si>
  <si>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</si>
  <si>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</si>
  <si>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</si>
  <si>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</si>
  <si>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</si>
  <si>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</si>
  <si>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</si>
  <si>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</si>
  <si>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</si>
  <si>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</si>
  <si>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</si>
  <si>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</si>
  <si>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</si>
  <si>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</si>
  <si>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</si>
  <si>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</si>
  <si>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</si>
  <si>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</si>
  <si>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</si>
  <si>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</si>
  <si>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</si>
  <si>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</si>
  <si>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</si>
  <si>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</si>
  <si>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</si>
  <si>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</si>
  <si>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</si>
  <si>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</si>
  <si>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</si>
  <si>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</si>
  <si>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</si>
  <si>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</si>
  <si>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</si>
  <si>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</si>
  <si>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</si>
  <si>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</si>
  <si>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</si>
  <si>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</si>
  <si>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</si>
  <si>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</si>
  <si>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</si>
  <si>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</si>
  <si>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</si>
  <si>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</si>
  <si>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</si>
  <si>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</si>
  <si>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</si>
  <si>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</si>
  <si>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</si>
  <si>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</si>
  <si>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</si>
  <si>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</si>
  <si>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</si>
  <si>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</si>
  <si>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</si>
  <si>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</si>
  <si>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</si>
  <si>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</si>
  <si>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</si>
  <si>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</si>
  <si>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</si>
  <si>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</si>
  <si>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0               (2020)</t>
  </si>
  <si>
    <t>0                  (2025)</t>
  </si>
  <si>
    <t>41000 (2029)</t>
  </si>
  <si>
    <t>Rezultato</t>
  </si>
  <si>
    <t>0             (2025)</t>
  </si>
  <si>
    <t>0           (2020)</t>
  </si>
  <si>
    <t>0                 (2025)</t>
  </si>
  <si>
    <t>7,23 (2029)</t>
  </si>
  <si>
    <t>10,11 (2029)</t>
  </si>
  <si>
    <t>0                       (2025)</t>
  </si>
  <si>
    <t xml:space="preserve">7. </t>
  </si>
  <si>
    <t xml:space="preserve">8. </t>
  </si>
  <si>
    <t>Panevėžio miesto tvari plėtra</t>
  </si>
  <si>
    <t xml:space="preserve">11. </t>
  </si>
  <si>
    <t>13.</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</si>
  <si>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</si>
  <si>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</si>
  <si>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</si>
  <si>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</si>
  <si>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</si>
  <si>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</si>
  <si>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</si>
  <si>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</si>
  <si>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</si>
  <si>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</si>
  <si>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</si>
  <si>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</si>
  <si>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1.7. Visos dienos mokyklos erdvių sukūrimas Panevėžio miesto ikimokyklinio ugdymo mokyklose*</t>
  </si>
  <si>
    <t>1.1. Pėsčiųjų ir dviračių tako nuo Vakarinės g. link Berčiūnų gyvenvietės modernizavimas integruojant į bendrą bevariklio transporto tinklą*</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</si>
  <si>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</si>
  <si>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</si>
  <si>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</si>
  <si>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</si>
  <si>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</si>
  <si>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</si>
  <si>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</si>
  <si>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</si>
  <si>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</si>
  <si>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</si>
  <si>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</si>
  <si>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</si>
  <si>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</si>
  <si>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</si>
  <si>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</si>
  <si>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</si>
  <si>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</si>
  <si>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</si>
  <si>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</si>
  <si>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</si>
  <si>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</si>
  <si>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</si>
  <si>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</si>
  <si>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</si>
  <si>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</si>
  <si>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</si>
  <si>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</si>
  <si>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</si>
  <si>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</si>
  <si>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</si>
  <si>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</si>
  <si>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</si>
  <si>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</si>
  <si>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</si>
  <si>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 xml:space="preserve">Rokiškio rajono savivaldybės administracija </t>
  </si>
  <si>
    <t>Viešieji juridiniai asmenys, prioritetą suteikiant NVO sektoriui  (Partnerių atranka bus vykdoma iki PĮP pateikimo)</t>
  </si>
  <si>
    <t>2029 m. II ketv.</t>
  </si>
  <si>
    <t>* Poveikio rodiklių reikšmės – preliminarios (išskyrus RPP nustatytas siektinas poveikio rodiklių "Gyventojų užimtumo lygis (15–64 metų)", "Pridėtinė vertė gamybos sąnaudomis pagal veiklos vykdymo vietą (nefinansinių įmonių), tenkanti vienam dirbančiajam per metus" ir "Asmenys, patiriantys skurdo riziką ar socialinę atskirtį" reikšmes Panevėžio regionui). Poveikio rodiklių reikšmės gali būti tikslinamos rengiant regionines pažangos priemones ir įvertinus konkrečių projektų galimybes prisidėti prie jų siekimo. 
** Rezultato rodikliai – preliminarūs. Kadangi rezultato rodikliai susiję su Europos Sąjungos finansinės paramos programavimo dokumentais, rezultato rodikliai bus patikslinti rengiant pažangos priemonės aprašą.</t>
  </si>
  <si>
    <t>Gyventojų užimtumo lygis (15–64 metų) | procentai</t>
  </si>
  <si>
    <t>Poveikio</t>
  </si>
  <si>
    <t>0     (2021)</t>
  </si>
  <si>
    <t>0      (2025)</t>
  </si>
  <si>
    <t>Naujos arba modernizuotos socialinės rūpybos infrastruktūros naudotojų skaičius per metus</t>
  </si>
  <si>
    <t>0          (2025)</t>
  </si>
  <si>
    <t>0                (2019)</t>
  </si>
  <si>
    <t>LT025-07-02-07</t>
  </si>
  <si>
    <t>LT025-05-01-11</t>
  </si>
  <si>
    <t>LT025-06-01-12</t>
  </si>
  <si>
    <t>LT025-01-02-13</t>
  </si>
  <si>
    <t>Biržų rajono savivaldybės visuomenės sveikatos biuras</t>
  </si>
  <si>
    <t>1.	Regiono savivaldybių administracijos ir (arba) visuomenės sveikatos biurai.</t>
  </si>
  <si>
    <t>Panevėžio rajono socialinių paslaugų centras</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</si>
  <si>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</si>
  <si>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</si>
  <si>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</si>
  <si>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</si>
  <si>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</si>
  <si>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</si>
  <si>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</si>
  <si>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</si>
  <si>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</si>
  <si>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</si>
  <si>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</si>
  <si>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85      (2029)</t>
  </si>
  <si>
    <t>715     (2029)</t>
  </si>
  <si>
    <t>22,92 (2029)</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</si>
  <si>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</si>
  <si>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</si>
  <si>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</si>
  <si>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</si>
  <si>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</si>
  <si>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</si>
  <si>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</si>
  <si>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</si>
  <si>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79
(2029)</t>
  </si>
  <si>
    <t>2029
(2029)</t>
  </si>
  <si>
    <t>71
(2029)</t>
  </si>
  <si>
    <t>LT025-04-02-09</t>
  </si>
  <si>
    <t>LT025-02-01-10</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</si>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</sst>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s>
  <fonts count="15"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3" fontId="2" fillId="0" borderId="0" applyFont="0" applyFill="0" applyBorder="0" applyAlignment="0" applyProtection="0"/>
  </cellStyleXfs>
  <cellXfs count="258">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165" fontId="3" fillId="0" borderId="4" xfId="0" applyNumberFormat="1" applyFont="1" applyBorder="1" applyAlignment="1">
      <alignment horizontal="center" vertical="center" wrapText="1"/>
    </xf>
    <xf numFmtId="0" fontId="3" fillId="0" borderId="1" xfId="0" applyFont="1" applyBorder="1" applyAlignment="1">
      <alignment horizontal="left"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wrapText="1"/>
    </xf>
    <xf numFmtId="3" fontId="3" fillId="0" borderId="4" xfId="0" applyNumberFormat="1" applyFont="1" applyBorder="1" applyAlignment="1">
      <alignment horizontal="center" wrapText="1"/>
    </xf>
    <xf numFmtId="165"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0" fontId="3" fillId="0" borderId="1" xfId="0" applyFont="1" applyBorder="1" applyAlignment="1">
      <alignment horizontal="left" vertical="top"/>
    </xf>
    <xf numFmtId="3" fontId="3" fillId="0" borderId="10" xfId="0" applyNumberFormat="1" applyFont="1" applyBorder="1" applyAlignment="1">
      <alignment horizontal="center" wrapText="1"/>
    </xf>
    <xf numFmtId="0" fontId="1" fillId="0" borderId="1" xfId="0" applyFont="1" applyBorder="1"/>
    <xf numFmtId="0" fontId="3" fillId="0" borderId="4" xfId="0" applyFont="1" applyBorder="1" applyAlignment="1">
      <alignment vertical="top"/>
    </xf>
    <xf numFmtId="0" fontId="3" fillId="0" borderId="4" xfId="0" applyFont="1" applyBorder="1" applyAlignment="1">
      <alignment vertical="top" wrapText="1"/>
    </xf>
    <xf numFmtId="0" fontId="5" fillId="0" borderId="1" xfId="0" applyFont="1" applyBorder="1" applyAlignment="1">
      <alignment horizontal="center" vertic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1" xfId="0" applyFont="1" applyBorder="1" applyAlignment="1">
      <alignment vertical="top"/>
    </xf>
    <xf numFmtId="166" fontId="3" fillId="0" borderId="4" xfId="0" applyNumberFormat="1" applyFont="1" applyBorder="1" applyAlignment="1">
      <alignment horizontal="center" wrapText="1"/>
    </xf>
    <xf numFmtId="0" fontId="5" fillId="0" borderId="8"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49" fontId="3" fillId="0" borderId="10" xfId="0" applyNumberFormat="1" applyFont="1" applyBorder="1" applyAlignment="1">
      <alignment horizontal="center"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6" fontId="3" fillId="0" borderId="6" xfId="0" applyNumberFormat="1" applyFont="1" applyBorder="1" applyAlignment="1">
      <alignment horizontal="center" vertical="top" wrapText="1"/>
    </xf>
    <xf numFmtId="43" fontId="4" fillId="0" borderId="1" xfId="0" applyNumberFormat="1" applyFont="1" applyBorder="1" applyAlignment="1">
      <alignment horizontal="center"/>
    </xf>
    <xf numFmtId="167" fontId="4" fillId="0" borderId="1" xfId="0" applyNumberFormat="1" applyFont="1" applyBorder="1" applyAlignment="1">
      <alignment horizontal="center"/>
    </xf>
    <xf numFmtId="43" fontId="3" fillId="0" borderId="0" xfId="1" applyFont="1" applyBorder="1" applyAlignment="1">
      <alignment horizontal="center" vertical="top"/>
    </xf>
    <xf numFmtId="43" fontId="4" fillId="0" borderId="1" xfId="0" applyNumberFormat="1" applyFont="1" applyBorder="1" applyAlignment="1">
      <alignment horizontal="center" vertical="top"/>
    </xf>
    <xf numFmtId="4" fontId="3" fillId="0" borderId="4" xfId="0" applyNumberFormat="1" applyFont="1" applyBorder="1" applyAlignment="1">
      <alignment horizontal="center" vertical="center" wrapText="1"/>
    </xf>
    <xf numFmtId="3" fontId="3" fillId="0" borderId="1" xfId="0" applyNumberFormat="1" applyFont="1" applyBorder="1" applyAlignment="1">
      <alignment horizontal="center" vertical="top"/>
    </xf>
    <xf numFmtId="0" fontId="3" fillId="0" borderId="5" xfId="0" applyFont="1" applyBorder="1" applyAlignment="1">
      <alignment horizontal="left" vertical="top" wrapText="1"/>
    </xf>
    <xf numFmtId="0" fontId="3" fillId="0" borderId="9" xfId="0" applyFont="1" applyBorder="1" applyAlignment="1">
      <alignment vertical="top"/>
    </xf>
    <xf numFmtId="49" fontId="3" fillId="0" borderId="5" xfId="0" applyNumberFormat="1" applyFont="1" applyBorder="1" applyAlignment="1">
      <alignment horizontal="center" vertical="top"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0" fontId="3" fillId="0" borderId="6" xfId="0" applyFont="1" applyBorder="1" applyAlignment="1">
      <alignment horizontal="left" vertical="top"/>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0" fontId="3" fillId="0" borderId="8" xfId="0" applyFont="1" applyBorder="1" applyAlignment="1">
      <alignment horizontal="center" vertical="top" wrapText="1"/>
    </xf>
    <xf numFmtId="4" fontId="0" fillId="0" borderId="0" xfId="0" applyNumberFormat="1" applyAlignment="1">
      <alignment horizontal="center" vertical="center"/>
    </xf>
    <xf numFmtId="2" fontId="4" fillId="0" borderId="1" xfId="0" applyNumberFormat="1" applyFont="1" applyBorder="1" applyAlignment="1">
      <alignment horizontal="center" vertical="top"/>
    </xf>
    <xf numFmtId="164" fontId="0" fillId="0" borderId="0" xfId="0" applyNumberFormat="1"/>
    <xf numFmtId="4" fontId="7" fillId="0" borderId="1" xfId="0" applyNumberFormat="1" applyFont="1" applyBorder="1" applyAlignment="1">
      <alignment horizontal="center" vertical="top"/>
    </xf>
    <xf numFmtId="0" fontId="14" fillId="0" borderId="1" xfId="0" applyFont="1" applyBorder="1" applyAlignment="1">
      <alignment vertical="top" wrapText="1"/>
    </xf>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center" vertic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43" fontId="9" fillId="0" borderId="1" xfId="1" applyFont="1" applyFill="1" applyBorder="1" applyAlignment="1">
      <alignment vertical="center"/>
    </xf>
    <xf numFmtId="165" fontId="3" fillId="0" borderId="4"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0" fontId="3" fillId="0" borderId="4" xfId="0" applyFont="1" applyBorder="1" applyAlignment="1">
      <alignment horizontal="left" vertical="top" wrapText="1"/>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4" xfId="0" applyFont="1" applyBorder="1" applyAlignment="1">
      <alignment horizontal="left" vertical="top"/>
    </xf>
    <xf numFmtId="0" fontId="5"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4" xfId="0" applyFont="1" applyBorder="1" applyAlignment="1">
      <alignment horizontal="center" vertical="top"/>
    </xf>
    <xf numFmtId="0" fontId="5" fillId="3" borderId="4" xfId="0" applyFont="1" applyFill="1" applyBorder="1" applyAlignment="1">
      <alignment horizontal="center" vertical="center"/>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5" fillId="0" borderId="10" xfId="0" applyFont="1" applyBorder="1" applyAlignment="1">
      <alignment horizontal="center" vertical="center"/>
    </xf>
    <xf numFmtId="0" fontId="3" fillId="0" borderId="10" xfId="0" applyFont="1" applyBorder="1" applyAlignment="1">
      <alignment horizontal="left" vertical="top" wrapText="1"/>
    </xf>
    <xf numFmtId="0" fontId="3" fillId="0" borderId="1" xfId="0" applyFont="1" applyBorder="1" applyAlignment="1">
      <alignment horizontal="left" vertical="top" wrapText="1"/>
    </xf>
    <xf numFmtId="0" fontId="8" fillId="0" borderId="0" xfId="0" applyFont="1" applyAlignment="1">
      <alignment horizontal="left" vertical="top" wrapText="1"/>
    </xf>
    <xf numFmtId="0" fontId="3" fillId="0" borderId="1" xfId="0" applyFont="1" applyBorder="1" applyAlignment="1">
      <alignment horizontal="left" vertical="top"/>
    </xf>
    <xf numFmtId="0" fontId="5" fillId="3" borderId="6" xfId="0" applyFont="1" applyFill="1" applyBorder="1" applyAlignment="1">
      <alignment horizontal="center" vertical="center"/>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wrapText="1"/>
    </xf>
    <xf numFmtId="0" fontId="4" fillId="0" borderId="1" xfId="0" applyFont="1" applyBorder="1" applyAlignment="1">
      <alignment horizontal="right"/>
    </xf>
    <xf numFmtId="0" fontId="4" fillId="0" borderId="0" xfId="0" applyFont="1" applyAlignment="1">
      <alignment horizontal="center"/>
    </xf>
    <xf numFmtId="4" fontId="3" fillId="0" borderId="4" xfId="0" applyNumberFormat="1" applyFont="1" applyBorder="1" applyAlignment="1">
      <alignment horizontal="center" vertical="top"/>
    </xf>
    <xf numFmtId="4" fontId="3" fillId="0" borderId="6" xfId="0" applyNumberFormat="1" applyFont="1" applyBorder="1" applyAlignment="1">
      <alignment horizontal="center" vertical="top"/>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Border="1" applyAlignment="1">
      <alignment horizontal="left" wrapText="1"/>
    </xf>
    <xf numFmtId="4" fontId="3" fillId="0" borderId="1" xfId="0" applyNumberFormat="1" applyFont="1" applyBorder="1" applyAlignment="1">
      <alignment horizontal="center" vertical="top"/>
    </xf>
    <xf numFmtId="0" fontId="4" fillId="0" borderId="1" xfId="0" applyFont="1" applyBorder="1" applyAlignment="1">
      <alignment horizontal="left" wrapText="1"/>
    </xf>
    <xf numFmtId="4" fontId="4" fillId="0" borderId="1" xfId="0" applyNumberFormat="1" applyFont="1" applyBorder="1" applyAlignment="1">
      <alignment horizontal="center" vertical="top"/>
    </xf>
    <xf numFmtId="0" fontId="0" fillId="0" borderId="1" xfId="0" applyBorder="1" applyAlignment="1">
      <alignment horizontal="center"/>
    </xf>
    <xf numFmtId="0" fontId="3" fillId="2" borderId="1" xfId="0" applyFont="1" applyFill="1" applyBorder="1" applyAlignment="1">
      <alignment horizontal="center" vertical="center"/>
    </xf>
    <xf numFmtId="3"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xf>
    <xf numFmtId="0" fontId="3" fillId="0" borderId="1" xfId="0" applyFont="1" applyBorder="1" applyAlignment="1">
      <alignment horizontal="center" vertical="center"/>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4" fontId="7" fillId="0" borderId="6" xfId="0" applyNumberFormat="1" applyFont="1" applyBorder="1" applyAlignment="1">
      <alignment horizontal="center" vertical="top" wrapText="1"/>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4" fontId="3" fillId="0" borderId="5" xfId="0" applyNumberFormat="1"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4" xfId="0" applyFont="1" applyFill="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2" fontId="3" fillId="0" borderId="4"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43" fontId="7" fillId="0" borderId="4" xfId="1" applyFont="1" applyFill="1" applyBorder="1" applyAlignment="1">
      <alignment horizontal="center" vertical="top"/>
    </xf>
    <xf numFmtId="43" fontId="7" fillId="0" borderId="6"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4" fontId="7" fillId="0" borderId="4" xfId="0" applyNumberFormat="1" applyFont="1" applyBorder="1" applyAlignment="1">
      <alignment horizontal="center" vertical="top"/>
    </xf>
    <xf numFmtId="4" fontId="7" fillId="0" borderId="6"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3" borderId="6" xfId="0" applyFont="1" applyFill="1" applyBorder="1" applyAlignment="1">
      <alignment horizontal="center" vertical="top" wrapText="1"/>
    </xf>
    <xf numFmtId="0" fontId="4" fillId="0" borderId="0" xfId="0" applyFont="1" applyAlignment="1">
      <alignment horizontal="center" wrapText="1"/>
    </xf>
    <xf numFmtId="0" fontId="9" fillId="0" borderId="0" xfId="0" applyFont="1" applyAlignment="1">
      <alignment horizontal="center"/>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9" fillId="0" borderId="0" xfId="0" applyFont="1" applyAlignment="1">
      <alignment horizontal="center"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 fontId="3" fillId="0" borderId="6" xfId="0" applyNumberFormat="1"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11" fillId="0" borderId="1" xfId="0" applyFont="1" applyBorder="1" applyAlignment="1">
      <alignment horizontal="left" vertical="top" wrapText="1"/>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102"/>
  <sheetViews>
    <sheetView zoomScaleNormal="100" zoomScaleSheetLayoutView="70" workbookViewId="0">
      <pane xSplit="12" ySplit="8" topLeftCell="M84" activePane="bottomRight" state="frozen"/>
      <selection pane="topRight" activeCell="M1" sqref="M1"/>
      <selection pane="bottomLeft" activeCell="A9" sqref="A9"/>
      <selection pane="bottomRight" activeCell="S91" sqref="S91"/>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120" t="s">
        <v>0</v>
      </c>
      <c r="C2" s="120"/>
      <c r="D2" s="120"/>
      <c r="E2" s="120"/>
      <c r="F2" s="120"/>
      <c r="G2" s="120"/>
      <c r="H2" s="120"/>
      <c r="I2" s="120"/>
      <c r="J2" s="120"/>
      <c r="K2" s="120"/>
    </row>
    <row r="3" spans="2:11" ht="18.600000000000001" customHeight="1" x14ac:dyDescent="0.25">
      <c r="B3" s="120" t="s">
        <v>1</v>
      </c>
      <c r="C3" s="120"/>
      <c r="D3" s="120"/>
      <c r="E3" s="120"/>
      <c r="F3" s="120"/>
      <c r="G3" s="120"/>
      <c r="H3" s="120"/>
      <c r="I3" s="120"/>
      <c r="J3" s="120"/>
      <c r="K3" s="120"/>
    </row>
    <row r="5" spans="2:11" ht="15.75" x14ac:dyDescent="0.25">
      <c r="B5" s="121" t="s">
        <v>2</v>
      </c>
      <c r="C5" s="121"/>
      <c r="D5" s="121"/>
      <c r="E5" s="121"/>
    </row>
    <row r="6" spans="2:11" ht="27.6" customHeight="1" x14ac:dyDescent="0.25">
      <c r="B6" s="122" t="s">
        <v>3</v>
      </c>
      <c r="C6" s="122" t="s">
        <v>4</v>
      </c>
      <c r="D6" s="122"/>
      <c r="E6" s="122" t="s">
        <v>5</v>
      </c>
      <c r="F6" s="123" t="s">
        <v>6</v>
      </c>
      <c r="G6" s="123"/>
      <c r="H6" s="123"/>
      <c r="I6" s="123"/>
      <c r="J6" s="122" t="s">
        <v>7</v>
      </c>
      <c r="K6" s="122" t="s">
        <v>8</v>
      </c>
    </row>
    <row r="7" spans="2:11" ht="64.150000000000006" customHeight="1" x14ac:dyDescent="0.25">
      <c r="B7" s="122"/>
      <c r="C7" s="3" t="s">
        <v>9</v>
      </c>
      <c r="D7" s="3" t="s">
        <v>10</v>
      </c>
      <c r="E7" s="122"/>
      <c r="F7" s="3" t="s">
        <v>11</v>
      </c>
      <c r="G7" s="3" t="s">
        <v>12</v>
      </c>
      <c r="H7" s="3" t="s">
        <v>13</v>
      </c>
      <c r="I7" s="3" t="s">
        <v>14</v>
      </c>
      <c r="J7" s="122"/>
      <c r="K7" s="122"/>
    </row>
    <row r="8" spans="2:11" ht="15.75" x14ac:dyDescent="0.25">
      <c r="B8" s="4">
        <v>1</v>
      </c>
      <c r="C8" s="4">
        <v>2</v>
      </c>
      <c r="D8" s="4">
        <v>3</v>
      </c>
      <c r="E8" s="4">
        <v>4</v>
      </c>
      <c r="F8" s="4">
        <v>5</v>
      </c>
      <c r="G8" s="4">
        <v>6</v>
      </c>
      <c r="H8" s="4">
        <v>7</v>
      </c>
      <c r="I8" s="4">
        <v>8</v>
      </c>
      <c r="J8" s="4">
        <v>9</v>
      </c>
      <c r="K8" s="4">
        <v>10</v>
      </c>
    </row>
    <row r="9" spans="2:11" ht="18" customHeight="1" x14ac:dyDescent="0.25">
      <c r="B9" s="124" t="s">
        <v>15</v>
      </c>
      <c r="C9" s="119" t="s">
        <v>124</v>
      </c>
      <c r="D9" s="124" t="s">
        <v>125</v>
      </c>
      <c r="E9" s="124" t="s">
        <v>126</v>
      </c>
      <c r="F9" s="119" t="s">
        <v>578</v>
      </c>
      <c r="G9" s="29">
        <v>67.8</v>
      </c>
      <c r="H9" s="44">
        <v>69</v>
      </c>
      <c r="I9" s="29">
        <v>71</v>
      </c>
      <c r="J9" s="119" t="s">
        <v>127</v>
      </c>
      <c r="K9" s="119" t="s">
        <v>472</v>
      </c>
    </row>
    <row r="10" spans="2:11" ht="33" customHeight="1" x14ac:dyDescent="0.25">
      <c r="B10" s="124"/>
      <c r="C10" s="119"/>
      <c r="D10" s="124"/>
      <c r="E10" s="124"/>
      <c r="F10" s="119"/>
      <c r="G10" s="11" t="s">
        <v>17</v>
      </c>
      <c r="H10" s="11" t="s">
        <v>18</v>
      </c>
      <c r="I10" s="11" t="s">
        <v>19</v>
      </c>
      <c r="J10" s="119"/>
      <c r="K10" s="119"/>
    </row>
    <row r="11" spans="2:11" ht="16.149999999999999" customHeight="1" x14ac:dyDescent="0.25">
      <c r="B11" s="124"/>
      <c r="C11" s="119"/>
      <c r="D11" s="124"/>
      <c r="E11" s="124" t="s">
        <v>126</v>
      </c>
      <c r="F11" s="119" t="s">
        <v>128</v>
      </c>
      <c r="G11" s="29">
        <v>16.600000000000001</v>
      </c>
      <c r="H11" s="29">
        <v>19.600000000000001</v>
      </c>
      <c r="I11" s="29">
        <v>24.4</v>
      </c>
      <c r="J11" s="119"/>
      <c r="K11" s="119"/>
    </row>
    <row r="12" spans="2:11" ht="63.75" customHeight="1" x14ac:dyDescent="0.25">
      <c r="B12" s="124"/>
      <c r="C12" s="119"/>
      <c r="D12" s="124"/>
      <c r="E12" s="124"/>
      <c r="F12" s="119"/>
      <c r="G12" s="11" t="s">
        <v>21</v>
      </c>
      <c r="H12" s="11" t="s">
        <v>18</v>
      </c>
      <c r="I12" s="11" t="s">
        <v>19</v>
      </c>
      <c r="J12" s="119"/>
      <c r="K12" s="119"/>
    </row>
    <row r="13" spans="2:11" ht="18.600000000000001" customHeight="1" x14ac:dyDescent="0.25">
      <c r="B13" s="124"/>
      <c r="C13" s="119"/>
      <c r="D13" s="124"/>
      <c r="E13" s="124" t="s">
        <v>126</v>
      </c>
      <c r="F13" s="119" t="s">
        <v>129</v>
      </c>
      <c r="G13" s="29">
        <v>30.28</v>
      </c>
      <c r="H13" s="29">
        <v>28.7</v>
      </c>
      <c r="I13" s="29">
        <v>21.9</v>
      </c>
      <c r="J13" s="119"/>
      <c r="K13" s="119"/>
    </row>
    <row r="14" spans="2:11" ht="15.75" x14ac:dyDescent="0.25">
      <c r="B14" s="124"/>
      <c r="C14" s="119"/>
      <c r="D14" s="124"/>
      <c r="E14" s="124"/>
      <c r="F14" s="119"/>
      <c r="G14" s="82" t="s">
        <v>17</v>
      </c>
      <c r="H14" s="82" t="s">
        <v>18</v>
      </c>
      <c r="I14" s="82" t="s">
        <v>19</v>
      </c>
      <c r="J14" s="119"/>
      <c r="K14" s="119"/>
    </row>
    <row r="15" spans="2:11" ht="51" customHeight="1" x14ac:dyDescent="0.25">
      <c r="B15" s="37" t="s">
        <v>22</v>
      </c>
      <c r="C15" s="38" t="s">
        <v>130</v>
      </c>
      <c r="D15" s="37" t="s">
        <v>131</v>
      </c>
      <c r="E15" s="81" t="s">
        <v>132</v>
      </c>
      <c r="F15" s="49" t="s">
        <v>133</v>
      </c>
      <c r="G15" s="50" t="s">
        <v>511</v>
      </c>
      <c r="H15" s="50" t="s">
        <v>512</v>
      </c>
      <c r="I15" s="50" t="s">
        <v>513</v>
      </c>
      <c r="J15" s="46"/>
      <c r="K15" s="47"/>
    </row>
    <row r="16" spans="2:11" ht="69" customHeight="1" x14ac:dyDescent="0.25">
      <c r="B16" s="37" t="s">
        <v>24</v>
      </c>
      <c r="C16" s="38" t="s">
        <v>134</v>
      </c>
      <c r="D16" s="37" t="s">
        <v>135</v>
      </c>
      <c r="E16" s="81" t="s">
        <v>132</v>
      </c>
      <c r="F16" s="49" t="s">
        <v>136</v>
      </c>
      <c r="G16" s="50" t="s">
        <v>511</v>
      </c>
      <c r="H16" s="50" t="s">
        <v>515</v>
      </c>
      <c r="I16" s="50" t="s">
        <v>605</v>
      </c>
      <c r="J16" s="46"/>
      <c r="K16" s="47"/>
    </row>
    <row r="17" spans="2:11" ht="70.5" customHeight="1" x14ac:dyDescent="0.25">
      <c r="B17" s="37"/>
      <c r="C17" s="38"/>
      <c r="D17" s="37"/>
      <c r="E17" s="81" t="s">
        <v>132</v>
      </c>
      <c r="F17" s="49" t="s">
        <v>478</v>
      </c>
      <c r="G17" s="50" t="s">
        <v>516</v>
      </c>
      <c r="H17" s="50" t="s">
        <v>517</v>
      </c>
      <c r="I17" s="50" t="s">
        <v>518</v>
      </c>
      <c r="J17" s="46"/>
      <c r="K17" s="47"/>
    </row>
    <row r="18" spans="2:11" ht="69" customHeight="1" x14ac:dyDescent="0.25">
      <c r="B18" s="37"/>
      <c r="C18" s="38"/>
      <c r="D18" s="37"/>
      <c r="E18" s="81" t="s">
        <v>132</v>
      </c>
      <c r="F18" s="100" t="s">
        <v>476</v>
      </c>
      <c r="G18" s="50" t="s">
        <v>511</v>
      </c>
      <c r="H18" s="50" t="s">
        <v>520</v>
      </c>
      <c r="I18" s="50" t="s">
        <v>519</v>
      </c>
      <c r="J18" s="46"/>
      <c r="K18" s="47"/>
    </row>
    <row r="19" spans="2:11" ht="16.899999999999999" customHeight="1" x14ac:dyDescent="0.25">
      <c r="B19" s="124" t="s">
        <v>26</v>
      </c>
      <c r="C19" s="119" t="s">
        <v>137</v>
      </c>
      <c r="D19" s="124" t="s">
        <v>138</v>
      </c>
      <c r="E19" s="124" t="s">
        <v>126</v>
      </c>
      <c r="F19" s="126" t="s">
        <v>139</v>
      </c>
      <c r="G19" s="83">
        <v>67.8</v>
      </c>
      <c r="H19" s="84">
        <v>69</v>
      </c>
      <c r="I19" s="84">
        <v>71</v>
      </c>
      <c r="J19" s="119"/>
      <c r="K19" s="119" t="s">
        <v>27</v>
      </c>
    </row>
    <row r="20" spans="2:11" ht="129.75" customHeight="1" x14ac:dyDescent="0.25">
      <c r="B20" s="124"/>
      <c r="C20" s="119"/>
      <c r="D20" s="124"/>
      <c r="E20" s="124"/>
      <c r="F20" s="126"/>
      <c r="G20" s="11" t="s">
        <v>17</v>
      </c>
      <c r="H20" s="11" t="s">
        <v>18</v>
      </c>
      <c r="I20" s="11" t="s">
        <v>19</v>
      </c>
      <c r="J20" s="119"/>
      <c r="K20" s="119"/>
    </row>
    <row r="21" spans="2:11" ht="94.5" x14ac:dyDescent="0.25">
      <c r="B21" s="34" t="s">
        <v>28</v>
      </c>
      <c r="C21" s="26" t="s">
        <v>140</v>
      </c>
      <c r="D21" s="34" t="s">
        <v>141</v>
      </c>
      <c r="E21" s="43" t="s">
        <v>132</v>
      </c>
      <c r="F21" s="26" t="s">
        <v>142</v>
      </c>
      <c r="G21" s="39" t="s">
        <v>16</v>
      </c>
      <c r="H21" s="45" t="s">
        <v>16</v>
      </c>
      <c r="I21" s="45" t="s">
        <v>16</v>
      </c>
      <c r="J21" s="58"/>
      <c r="K21" s="59"/>
    </row>
    <row r="22" spans="2:11" ht="96.75" customHeight="1" x14ac:dyDescent="0.25">
      <c r="B22" s="42" t="s">
        <v>29</v>
      </c>
      <c r="C22" s="38" t="s">
        <v>143</v>
      </c>
      <c r="D22" s="37" t="s">
        <v>144</v>
      </c>
      <c r="E22" s="37" t="s">
        <v>132</v>
      </c>
      <c r="F22" s="41" t="s">
        <v>145</v>
      </c>
      <c r="G22" s="39" t="s">
        <v>16</v>
      </c>
      <c r="H22" s="45" t="s">
        <v>16</v>
      </c>
      <c r="I22" s="45" t="s">
        <v>16</v>
      </c>
      <c r="J22" s="46"/>
      <c r="K22" s="47"/>
    </row>
    <row r="23" spans="2:11" ht="17.45" customHeight="1" x14ac:dyDescent="0.25">
      <c r="B23" s="124" t="s">
        <v>49</v>
      </c>
      <c r="C23" s="119" t="s">
        <v>146</v>
      </c>
      <c r="D23" s="124" t="s">
        <v>147</v>
      </c>
      <c r="E23" s="124" t="s">
        <v>579</v>
      </c>
      <c r="F23" s="119" t="s">
        <v>148</v>
      </c>
      <c r="G23" s="29">
        <v>84</v>
      </c>
      <c r="H23" s="29">
        <v>84</v>
      </c>
      <c r="I23" s="29">
        <v>94</v>
      </c>
      <c r="J23" s="125"/>
      <c r="K23" s="125"/>
    </row>
    <row r="24" spans="2:11" ht="17.25" customHeight="1" x14ac:dyDescent="0.25">
      <c r="B24" s="124"/>
      <c r="C24" s="119"/>
      <c r="D24" s="124"/>
      <c r="E24" s="124"/>
      <c r="F24" s="119"/>
      <c r="G24" s="11" t="s">
        <v>17</v>
      </c>
      <c r="H24" s="11" t="s">
        <v>18</v>
      </c>
      <c r="I24" s="11" t="s">
        <v>19</v>
      </c>
      <c r="J24" s="125"/>
      <c r="K24" s="125"/>
    </row>
    <row r="25" spans="2:11" ht="21.6" customHeight="1" x14ac:dyDescent="0.25">
      <c r="B25" s="124"/>
      <c r="C25" s="119"/>
      <c r="D25" s="124"/>
      <c r="E25" s="124" t="s">
        <v>579</v>
      </c>
      <c r="F25" s="119" t="s">
        <v>149</v>
      </c>
      <c r="G25" s="29">
        <v>66</v>
      </c>
      <c r="H25" s="29">
        <v>66</v>
      </c>
      <c r="I25" s="29">
        <v>75</v>
      </c>
      <c r="J25" s="125" t="s">
        <v>16</v>
      </c>
      <c r="K25" s="125" t="s">
        <v>16</v>
      </c>
    </row>
    <row r="26" spans="2:11" ht="60" customHeight="1" x14ac:dyDescent="0.25">
      <c r="B26" s="124"/>
      <c r="C26" s="119"/>
      <c r="D26" s="124"/>
      <c r="E26" s="124"/>
      <c r="F26" s="119"/>
      <c r="G26" s="11" t="s">
        <v>21</v>
      </c>
      <c r="H26" s="11" t="s">
        <v>18</v>
      </c>
      <c r="I26" s="11" t="s">
        <v>19</v>
      </c>
      <c r="J26" s="125"/>
      <c r="K26" s="125"/>
    </row>
    <row r="27" spans="2:11" ht="19.149999999999999" customHeight="1" x14ac:dyDescent="0.25">
      <c r="B27" s="124"/>
      <c r="C27" s="119"/>
      <c r="D27" s="124"/>
      <c r="E27" s="124" t="s">
        <v>579</v>
      </c>
      <c r="F27" s="119" t="s">
        <v>150</v>
      </c>
      <c r="G27" s="29">
        <v>42.5</v>
      </c>
      <c r="H27" s="31">
        <v>42.5</v>
      </c>
      <c r="I27" s="30">
        <v>90</v>
      </c>
      <c r="J27" s="125" t="s">
        <v>16</v>
      </c>
      <c r="K27" s="125" t="s">
        <v>16</v>
      </c>
    </row>
    <row r="28" spans="2:11" ht="45.75" customHeight="1" x14ac:dyDescent="0.25">
      <c r="B28" s="124"/>
      <c r="C28" s="119"/>
      <c r="D28" s="124"/>
      <c r="E28" s="124"/>
      <c r="F28" s="119"/>
      <c r="G28" s="11" t="s">
        <v>151</v>
      </c>
      <c r="H28" s="11" t="s">
        <v>152</v>
      </c>
      <c r="I28" s="11" t="s">
        <v>153</v>
      </c>
      <c r="J28" s="125"/>
      <c r="K28" s="125"/>
    </row>
    <row r="29" spans="2:11" ht="18" customHeight="1" x14ac:dyDescent="0.25">
      <c r="B29" s="124" t="s">
        <v>154</v>
      </c>
      <c r="C29" s="119" t="s">
        <v>155</v>
      </c>
      <c r="D29" s="124" t="s">
        <v>156</v>
      </c>
      <c r="E29" s="124" t="s">
        <v>514</v>
      </c>
      <c r="F29" s="119" t="s">
        <v>619</v>
      </c>
      <c r="G29" s="30">
        <v>7140</v>
      </c>
      <c r="H29" s="30">
        <v>7140</v>
      </c>
      <c r="I29" s="30">
        <v>7454</v>
      </c>
      <c r="J29" s="128"/>
      <c r="K29" s="128"/>
    </row>
    <row r="30" spans="2:11" ht="42.75" customHeight="1" x14ac:dyDescent="0.25">
      <c r="B30" s="124"/>
      <c r="C30" s="119"/>
      <c r="D30" s="124"/>
      <c r="E30" s="124"/>
      <c r="F30" s="119"/>
      <c r="G30" s="11" t="s">
        <v>157</v>
      </c>
      <c r="H30" s="11" t="s">
        <v>18</v>
      </c>
      <c r="I30" s="11" t="s">
        <v>19</v>
      </c>
      <c r="J30" s="128"/>
      <c r="K30" s="128"/>
    </row>
    <row r="31" spans="2:11" ht="25.5" customHeight="1" x14ac:dyDescent="0.25">
      <c r="B31" s="124"/>
      <c r="C31" s="119"/>
      <c r="D31" s="124"/>
      <c r="E31" s="124" t="s">
        <v>514</v>
      </c>
      <c r="F31" s="119" t="s">
        <v>158</v>
      </c>
      <c r="G31" s="29">
        <v>6.5</v>
      </c>
      <c r="H31" s="29">
        <v>6.5</v>
      </c>
      <c r="I31" s="31">
        <v>13</v>
      </c>
      <c r="J31" s="128"/>
      <c r="K31" s="128"/>
    </row>
    <row r="32" spans="2:11" ht="79.5" customHeight="1" x14ac:dyDescent="0.25">
      <c r="B32" s="124"/>
      <c r="C32" s="119"/>
      <c r="D32" s="124"/>
      <c r="E32" s="124"/>
      <c r="F32" s="119"/>
      <c r="G32" s="11" t="s">
        <v>157</v>
      </c>
      <c r="H32" s="11" t="s">
        <v>18</v>
      </c>
      <c r="I32" s="11" t="s">
        <v>19</v>
      </c>
      <c r="J32" s="128"/>
      <c r="K32" s="128"/>
    </row>
    <row r="33" spans="2:11" ht="15.75" x14ac:dyDescent="0.25">
      <c r="B33" s="124"/>
      <c r="C33" s="119"/>
      <c r="D33" s="124"/>
      <c r="E33" s="124" t="s">
        <v>514</v>
      </c>
      <c r="F33" s="119" t="s">
        <v>159</v>
      </c>
      <c r="G33" s="29">
        <v>0</v>
      </c>
      <c r="H33" s="29">
        <v>0</v>
      </c>
      <c r="I33" s="30">
        <v>2025</v>
      </c>
      <c r="J33" s="128"/>
      <c r="K33" s="128"/>
    </row>
    <row r="34" spans="2:11" ht="50.25" customHeight="1" x14ac:dyDescent="0.25">
      <c r="B34" s="124"/>
      <c r="C34" s="119"/>
      <c r="D34" s="124"/>
      <c r="E34" s="124"/>
      <c r="F34" s="119"/>
      <c r="G34" s="11" t="s">
        <v>157</v>
      </c>
      <c r="H34" s="11" t="s">
        <v>18</v>
      </c>
      <c r="I34" s="11" t="s">
        <v>19</v>
      </c>
      <c r="J34" s="128"/>
      <c r="K34" s="128"/>
    </row>
    <row r="35" spans="2:11" ht="16.149999999999999" customHeight="1" x14ac:dyDescent="0.25">
      <c r="B35" s="124"/>
      <c r="C35" s="119"/>
      <c r="D35" s="124"/>
      <c r="E35" s="124" t="s">
        <v>514</v>
      </c>
      <c r="F35" s="119" t="s">
        <v>620</v>
      </c>
      <c r="G35" s="32">
        <v>0</v>
      </c>
      <c r="H35" s="32">
        <v>0</v>
      </c>
      <c r="I35" s="30">
        <v>610</v>
      </c>
      <c r="J35" s="128"/>
      <c r="K35" s="128"/>
    </row>
    <row r="36" spans="2:11" ht="55.5" customHeight="1" x14ac:dyDescent="0.25">
      <c r="B36" s="124"/>
      <c r="C36" s="119"/>
      <c r="D36" s="124"/>
      <c r="E36" s="124"/>
      <c r="F36" s="119"/>
      <c r="G36" s="11" t="s">
        <v>157</v>
      </c>
      <c r="H36" s="11" t="s">
        <v>18</v>
      </c>
      <c r="I36" s="11" t="s">
        <v>19</v>
      </c>
      <c r="J36" s="128"/>
      <c r="K36" s="128"/>
    </row>
    <row r="37" spans="2:11" ht="16.149999999999999" customHeight="1" x14ac:dyDescent="0.25">
      <c r="B37" s="127" t="s">
        <v>160</v>
      </c>
      <c r="C37" s="119" t="s">
        <v>161</v>
      </c>
      <c r="D37" s="124" t="s">
        <v>162</v>
      </c>
      <c r="E37" s="124" t="s">
        <v>514</v>
      </c>
      <c r="F37" s="119" t="s">
        <v>163</v>
      </c>
      <c r="G37" s="33">
        <v>1200</v>
      </c>
      <c r="H37" s="33">
        <v>1200</v>
      </c>
      <c r="I37" s="29">
        <v>1521</v>
      </c>
      <c r="J37" s="128"/>
      <c r="K37" s="128"/>
    </row>
    <row r="38" spans="2:11" ht="47.25" customHeight="1" x14ac:dyDescent="0.25">
      <c r="B38" s="127"/>
      <c r="C38" s="119"/>
      <c r="D38" s="124"/>
      <c r="E38" s="124"/>
      <c r="F38" s="119"/>
      <c r="G38" s="11" t="s">
        <v>157</v>
      </c>
      <c r="H38" s="11" t="s">
        <v>18</v>
      </c>
      <c r="I38" s="11" t="s">
        <v>19</v>
      </c>
      <c r="J38" s="128"/>
      <c r="K38" s="128"/>
    </row>
    <row r="39" spans="2:11" ht="18.600000000000001" customHeight="1" x14ac:dyDescent="0.25">
      <c r="B39" s="127"/>
      <c r="C39" s="119"/>
      <c r="D39" s="124"/>
      <c r="E39" s="124" t="s">
        <v>514</v>
      </c>
      <c r="F39" s="119" t="s">
        <v>620</v>
      </c>
      <c r="G39" s="33">
        <v>0</v>
      </c>
      <c r="H39" s="33">
        <v>0</v>
      </c>
      <c r="I39" s="29">
        <v>670</v>
      </c>
      <c r="J39" s="128"/>
      <c r="K39" s="128"/>
    </row>
    <row r="40" spans="2:11" ht="46.5" customHeight="1" x14ac:dyDescent="0.25">
      <c r="B40" s="127"/>
      <c r="C40" s="119"/>
      <c r="D40" s="124"/>
      <c r="E40" s="124"/>
      <c r="F40" s="119"/>
      <c r="G40" s="11" t="s">
        <v>157</v>
      </c>
      <c r="H40" s="11" t="s">
        <v>18</v>
      </c>
      <c r="I40" s="11" t="s">
        <v>19</v>
      </c>
      <c r="J40" s="128"/>
      <c r="K40" s="128"/>
    </row>
    <row r="41" spans="2:11" ht="16.149999999999999" customHeight="1" x14ac:dyDescent="0.25">
      <c r="B41" s="124" t="s">
        <v>50</v>
      </c>
      <c r="C41" s="119" t="s">
        <v>164</v>
      </c>
      <c r="D41" s="124" t="s">
        <v>165</v>
      </c>
      <c r="E41" s="124" t="s">
        <v>126</v>
      </c>
      <c r="F41" s="119" t="s">
        <v>247</v>
      </c>
      <c r="G41" s="33">
        <v>339</v>
      </c>
      <c r="H41" s="33">
        <v>300</v>
      </c>
      <c r="I41" s="29">
        <v>200</v>
      </c>
      <c r="J41" s="125"/>
      <c r="K41" s="119" t="s">
        <v>166</v>
      </c>
    </row>
    <row r="42" spans="2:11" ht="63" customHeight="1" x14ac:dyDescent="0.25">
      <c r="B42" s="124"/>
      <c r="C42" s="119"/>
      <c r="D42" s="124"/>
      <c r="E42" s="124"/>
      <c r="F42" s="119"/>
      <c r="G42" s="11" t="s">
        <v>17</v>
      </c>
      <c r="H42" s="11" t="s">
        <v>18</v>
      </c>
      <c r="I42" s="11" t="s">
        <v>19</v>
      </c>
      <c r="J42" s="125"/>
      <c r="K42" s="119"/>
    </row>
    <row r="43" spans="2:11" ht="15.6" customHeight="1" x14ac:dyDescent="0.25">
      <c r="B43" s="124"/>
      <c r="C43" s="119"/>
      <c r="D43" s="124"/>
      <c r="E43" s="124" t="s">
        <v>126</v>
      </c>
      <c r="F43" s="119" t="s">
        <v>167</v>
      </c>
      <c r="G43" s="33">
        <v>222</v>
      </c>
      <c r="H43" s="33">
        <v>222</v>
      </c>
      <c r="I43" s="30">
        <v>150</v>
      </c>
      <c r="J43" s="125" t="s">
        <v>16</v>
      </c>
      <c r="K43" s="119" t="s">
        <v>168</v>
      </c>
    </row>
    <row r="44" spans="2:11" ht="66" customHeight="1" x14ac:dyDescent="0.25">
      <c r="B44" s="124"/>
      <c r="C44" s="119"/>
      <c r="D44" s="124"/>
      <c r="E44" s="124"/>
      <c r="F44" s="119"/>
      <c r="G44" s="11" t="s">
        <v>17</v>
      </c>
      <c r="H44" s="11" t="s">
        <v>18</v>
      </c>
      <c r="I44" s="11" t="s">
        <v>19</v>
      </c>
      <c r="J44" s="125"/>
      <c r="K44" s="119"/>
    </row>
    <row r="45" spans="2:11" ht="17.45" customHeight="1" x14ac:dyDescent="0.25">
      <c r="B45" s="124" t="s">
        <v>169</v>
      </c>
      <c r="C45" s="119" t="s">
        <v>170</v>
      </c>
      <c r="D45" s="124" t="s">
        <v>171</v>
      </c>
      <c r="E45" s="124" t="s">
        <v>514</v>
      </c>
      <c r="F45" s="130" t="s">
        <v>172</v>
      </c>
      <c r="G45" s="52" t="s">
        <v>32</v>
      </c>
      <c r="H45" s="52" t="s">
        <v>173</v>
      </c>
      <c r="I45" s="54" t="s">
        <v>174</v>
      </c>
      <c r="J45" s="128"/>
      <c r="K45" s="128"/>
    </row>
    <row r="46" spans="2:11" ht="39.75" customHeight="1" x14ac:dyDescent="0.25">
      <c r="B46" s="124"/>
      <c r="C46" s="119"/>
      <c r="D46" s="124"/>
      <c r="E46" s="124"/>
      <c r="F46" s="130"/>
      <c r="G46" s="11" t="s">
        <v>157</v>
      </c>
      <c r="H46" s="11" t="s">
        <v>18</v>
      </c>
      <c r="I46" s="11" t="s">
        <v>23</v>
      </c>
      <c r="J46" s="128"/>
      <c r="K46" s="128"/>
    </row>
    <row r="47" spans="2:11" ht="19.149999999999999" customHeight="1" x14ac:dyDescent="0.25">
      <c r="B47" s="124"/>
      <c r="C47" s="119"/>
      <c r="D47" s="124"/>
      <c r="E47" s="124" t="s">
        <v>514</v>
      </c>
      <c r="F47" s="129" t="s">
        <v>175</v>
      </c>
      <c r="G47" s="52" t="s">
        <v>32</v>
      </c>
      <c r="H47" s="52" t="s">
        <v>173</v>
      </c>
      <c r="I47" s="53" t="s">
        <v>176</v>
      </c>
      <c r="J47" s="128"/>
      <c r="K47" s="128"/>
    </row>
    <row r="48" spans="2:11" ht="34.5" customHeight="1" x14ac:dyDescent="0.25">
      <c r="B48" s="124"/>
      <c r="C48" s="119"/>
      <c r="D48" s="124"/>
      <c r="E48" s="124"/>
      <c r="F48" s="129"/>
      <c r="G48" s="11" t="s">
        <v>157</v>
      </c>
      <c r="H48" s="11" t="s">
        <v>18</v>
      </c>
      <c r="I48" s="11" t="s">
        <v>23</v>
      </c>
      <c r="J48" s="128"/>
      <c r="K48" s="128"/>
    </row>
    <row r="49" spans="2:11" ht="54" customHeight="1" x14ac:dyDescent="0.25">
      <c r="B49" s="124" t="s">
        <v>177</v>
      </c>
      <c r="C49" s="119" t="s">
        <v>178</v>
      </c>
      <c r="D49" s="124" t="s">
        <v>179</v>
      </c>
      <c r="E49" s="42" t="s">
        <v>514</v>
      </c>
      <c r="F49" s="26" t="s">
        <v>180</v>
      </c>
      <c r="G49" s="113" t="s">
        <v>612</v>
      </c>
      <c r="H49" s="113" t="s">
        <v>613</v>
      </c>
      <c r="I49" s="113" t="s">
        <v>614</v>
      </c>
      <c r="J49" s="46"/>
      <c r="K49" s="47"/>
    </row>
    <row r="50" spans="2:11" ht="63" customHeight="1" x14ac:dyDescent="0.25">
      <c r="B50" s="124"/>
      <c r="C50" s="119"/>
      <c r="D50" s="124"/>
      <c r="E50" s="42" t="s">
        <v>514</v>
      </c>
      <c r="F50" s="26" t="s">
        <v>181</v>
      </c>
      <c r="G50" s="113" t="s">
        <v>612</v>
      </c>
      <c r="H50" s="113" t="s">
        <v>613</v>
      </c>
      <c r="I50" s="113" t="s">
        <v>615</v>
      </c>
      <c r="J50" s="46"/>
      <c r="K50" s="47"/>
    </row>
    <row r="51" spans="2:11" ht="63" customHeight="1" x14ac:dyDescent="0.25">
      <c r="B51" s="124"/>
      <c r="C51" s="119"/>
      <c r="D51" s="124"/>
      <c r="E51" s="42" t="s">
        <v>514</v>
      </c>
      <c r="F51" s="26" t="s">
        <v>182</v>
      </c>
      <c r="G51" s="113" t="s">
        <v>612</v>
      </c>
      <c r="H51" s="113" t="s">
        <v>613</v>
      </c>
      <c r="I51" s="113" t="s">
        <v>616</v>
      </c>
      <c r="J51" s="46"/>
      <c r="K51" s="47"/>
    </row>
    <row r="52" spans="2:11" ht="15.75" x14ac:dyDescent="0.25">
      <c r="B52" s="124" t="s">
        <v>51</v>
      </c>
      <c r="C52" s="119" t="s">
        <v>183</v>
      </c>
      <c r="D52" s="124" t="s">
        <v>184</v>
      </c>
      <c r="E52" s="124" t="s">
        <v>126</v>
      </c>
      <c r="F52" s="130" t="s">
        <v>185</v>
      </c>
      <c r="G52" s="29">
        <v>134</v>
      </c>
      <c r="H52" s="29">
        <v>134</v>
      </c>
      <c r="I52" s="35">
        <v>100</v>
      </c>
      <c r="J52" s="131"/>
      <c r="K52" s="119" t="s">
        <v>187</v>
      </c>
    </row>
    <row r="53" spans="2:11" ht="23.25" customHeight="1" x14ac:dyDescent="0.25">
      <c r="B53" s="124"/>
      <c r="C53" s="119"/>
      <c r="D53" s="124"/>
      <c r="E53" s="124"/>
      <c r="F53" s="130"/>
      <c r="G53" s="11" t="s">
        <v>17</v>
      </c>
      <c r="H53" s="11" t="s">
        <v>18</v>
      </c>
      <c r="I53" s="11" t="s">
        <v>19</v>
      </c>
      <c r="J53" s="131"/>
      <c r="K53" s="119"/>
    </row>
    <row r="54" spans="2:11" ht="15.75" x14ac:dyDescent="0.25">
      <c r="B54" s="124"/>
      <c r="C54" s="119"/>
      <c r="D54" s="124"/>
      <c r="E54" s="124" t="s">
        <v>126</v>
      </c>
      <c r="F54" s="130" t="s">
        <v>186</v>
      </c>
      <c r="G54" s="29">
        <v>458</v>
      </c>
      <c r="H54" s="29">
        <v>458</v>
      </c>
      <c r="I54" s="35">
        <v>338</v>
      </c>
      <c r="J54" s="131"/>
      <c r="K54" s="119"/>
    </row>
    <row r="55" spans="2:11" ht="23.25" customHeight="1" x14ac:dyDescent="0.25">
      <c r="B55" s="124"/>
      <c r="C55" s="119"/>
      <c r="D55" s="124"/>
      <c r="E55" s="124"/>
      <c r="F55" s="130"/>
      <c r="G55" s="11" t="s">
        <v>17</v>
      </c>
      <c r="H55" s="11" t="s">
        <v>18</v>
      </c>
      <c r="I55" s="11" t="s">
        <v>19</v>
      </c>
      <c r="J55" s="131"/>
      <c r="K55" s="119"/>
    </row>
    <row r="56" spans="2:11" ht="15.75" x14ac:dyDescent="0.25">
      <c r="B56" s="124"/>
      <c r="C56" s="119"/>
      <c r="D56" s="124"/>
      <c r="E56" s="124" t="s">
        <v>126</v>
      </c>
      <c r="F56" s="130" t="s">
        <v>188</v>
      </c>
      <c r="G56" s="29">
        <v>1.57</v>
      </c>
      <c r="H56" s="29">
        <v>1.57</v>
      </c>
      <c r="I56" s="114">
        <v>1.33</v>
      </c>
      <c r="J56" s="132" t="s">
        <v>190</v>
      </c>
      <c r="K56" s="133" t="s">
        <v>191</v>
      </c>
    </row>
    <row r="57" spans="2:11" ht="65.25" customHeight="1" x14ac:dyDescent="0.25">
      <c r="B57" s="124"/>
      <c r="C57" s="119"/>
      <c r="D57" s="124"/>
      <c r="E57" s="124"/>
      <c r="F57" s="130"/>
      <c r="G57" s="11" t="s">
        <v>189</v>
      </c>
      <c r="H57" s="11" t="s">
        <v>18</v>
      </c>
      <c r="I57" s="11" t="s">
        <v>19</v>
      </c>
      <c r="J57" s="132"/>
      <c r="K57" s="133"/>
    </row>
    <row r="58" spans="2:11" ht="15.75" x14ac:dyDescent="0.25">
      <c r="B58" s="124" t="s">
        <v>192</v>
      </c>
      <c r="C58" s="119" t="s">
        <v>193</v>
      </c>
      <c r="D58" s="124" t="s">
        <v>194</v>
      </c>
      <c r="E58" s="124" t="s">
        <v>132</v>
      </c>
      <c r="F58" s="130" t="s">
        <v>195</v>
      </c>
      <c r="G58" s="29">
        <v>0</v>
      </c>
      <c r="H58" s="29">
        <v>0</v>
      </c>
      <c r="I58" s="35">
        <v>3</v>
      </c>
      <c r="J58" s="128"/>
      <c r="K58" s="128"/>
    </row>
    <row r="59" spans="2:11" ht="33" customHeight="1" x14ac:dyDescent="0.25">
      <c r="B59" s="124"/>
      <c r="C59" s="119"/>
      <c r="D59" s="124"/>
      <c r="E59" s="124"/>
      <c r="F59" s="130"/>
      <c r="G59" s="11" t="s">
        <v>20</v>
      </c>
      <c r="H59" s="11" t="s">
        <v>18</v>
      </c>
      <c r="I59" s="27" t="s">
        <v>23</v>
      </c>
      <c r="J59" s="128"/>
      <c r="K59" s="128"/>
    </row>
    <row r="60" spans="2:11" ht="15.75" x14ac:dyDescent="0.25">
      <c r="B60" s="124"/>
      <c r="C60" s="119"/>
      <c r="D60" s="124"/>
      <c r="E60" s="124" t="s">
        <v>132</v>
      </c>
      <c r="F60" s="130" t="s">
        <v>196</v>
      </c>
      <c r="G60" s="29">
        <v>0</v>
      </c>
      <c r="H60" s="29">
        <v>0</v>
      </c>
      <c r="I60" s="35">
        <v>6472</v>
      </c>
      <c r="J60" s="128"/>
      <c r="K60" s="128"/>
    </row>
    <row r="61" spans="2:11" ht="33" customHeight="1" x14ac:dyDescent="0.25">
      <c r="B61" s="124"/>
      <c r="C61" s="119"/>
      <c r="D61" s="124"/>
      <c r="E61" s="124"/>
      <c r="F61" s="130"/>
      <c r="G61" s="11" t="s">
        <v>20</v>
      </c>
      <c r="H61" s="11" t="s">
        <v>18</v>
      </c>
      <c r="I61" s="27" t="s">
        <v>23</v>
      </c>
      <c r="J61" s="128"/>
      <c r="K61" s="128"/>
    </row>
    <row r="62" spans="2:11" ht="51.6" customHeight="1" x14ac:dyDescent="0.25">
      <c r="B62" s="124" t="s">
        <v>197</v>
      </c>
      <c r="C62" s="119" t="s">
        <v>198</v>
      </c>
      <c r="D62" s="124" t="s">
        <v>199</v>
      </c>
      <c r="E62" s="42" t="s">
        <v>132</v>
      </c>
      <c r="F62" s="26" t="s">
        <v>200</v>
      </c>
      <c r="G62" s="112" t="s">
        <v>16</v>
      </c>
      <c r="H62" s="112" t="s">
        <v>16</v>
      </c>
      <c r="I62" s="112" t="s">
        <v>16</v>
      </c>
      <c r="J62" s="46"/>
      <c r="K62" s="47"/>
    </row>
    <row r="63" spans="2:11" ht="47.25" x14ac:dyDescent="0.25">
      <c r="B63" s="124"/>
      <c r="C63" s="119"/>
      <c r="D63" s="124"/>
      <c r="E63" s="42" t="s">
        <v>132</v>
      </c>
      <c r="F63" s="26" t="s">
        <v>201</v>
      </c>
      <c r="G63" s="112" t="s">
        <v>16</v>
      </c>
      <c r="H63" s="112" t="s">
        <v>16</v>
      </c>
      <c r="I63" s="112" t="s">
        <v>16</v>
      </c>
      <c r="J63" s="46"/>
      <c r="K63" s="47"/>
    </row>
    <row r="64" spans="2:11" ht="15.75" x14ac:dyDescent="0.25">
      <c r="B64" s="124" t="s">
        <v>52</v>
      </c>
      <c r="C64" s="119" t="s">
        <v>202</v>
      </c>
      <c r="D64" s="124" t="s">
        <v>203</v>
      </c>
      <c r="E64" s="124" t="s">
        <v>126</v>
      </c>
      <c r="F64" s="130" t="s">
        <v>204</v>
      </c>
      <c r="G64" s="29">
        <v>79</v>
      </c>
      <c r="H64" s="29">
        <v>79</v>
      </c>
      <c r="I64" s="115">
        <v>86.3</v>
      </c>
      <c r="J64" s="131"/>
      <c r="K64" s="133" t="s">
        <v>205</v>
      </c>
    </row>
    <row r="65" spans="2:11" ht="51" customHeight="1" x14ac:dyDescent="0.25">
      <c r="B65" s="124"/>
      <c r="C65" s="119"/>
      <c r="D65" s="124"/>
      <c r="E65" s="124"/>
      <c r="F65" s="130"/>
      <c r="G65" s="11" t="s">
        <v>17</v>
      </c>
      <c r="H65" s="11" t="s">
        <v>18</v>
      </c>
      <c r="I65" s="11" t="s">
        <v>19</v>
      </c>
      <c r="J65" s="131"/>
      <c r="K65" s="133"/>
    </row>
    <row r="66" spans="2:11" ht="15.75" x14ac:dyDescent="0.25">
      <c r="B66" s="124"/>
      <c r="C66" s="119"/>
      <c r="D66" s="124"/>
      <c r="E66" s="124" t="s">
        <v>126</v>
      </c>
      <c r="F66" s="130" t="s">
        <v>206</v>
      </c>
      <c r="G66" s="29">
        <v>72.2</v>
      </c>
      <c r="H66" s="29">
        <v>72.2</v>
      </c>
      <c r="I66" s="115">
        <v>75.900000000000006</v>
      </c>
      <c r="J66" s="131"/>
      <c r="K66" s="133" t="s">
        <v>205</v>
      </c>
    </row>
    <row r="67" spans="2:11" ht="48" customHeight="1" x14ac:dyDescent="0.25">
      <c r="B67" s="124"/>
      <c r="C67" s="119"/>
      <c r="D67" s="124"/>
      <c r="E67" s="124"/>
      <c r="F67" s="130"/>
      <c r="G67" s="11" t="s">
        <v>17</v>
      </c>
      <c r="H67" s="11" t="s">
        <v>18</v>
      </c>
      <c r="I67" s="11" t="s">
        <v>19</v>
      </c>
      <c r="J67" s="131"/>
      <c r="K67" s="133"/>
    </row>
    <row r="68" spans="2:11" ht="15.75" x14ac:dyDescent="0.25">
      <c r="B68" s="124"/>
      <c r="C68" s="119"/>
      <c r="D68" s="124"/>
      <c r="E68" s="124" t="s">
        <v>126</v>
      </c>
      <c r="F68" s="130" t="s">
        <v>207</v>
      </c>
      <c r="G68" s="29">
        <v>33</v>
      </c>
      <c r="H68" s="29">
        <v>28</v>
      </c>
      <c r="I68" s="35">
        <v>20</v>
      </c>
      <c r="J68" s="131"/>
      <c r="K68" s="133" t="s">
        <v>208</v>
      </c>
    </row>
    <row r="69" spans="2:11" ht="32.25" customHeight="1" x14ac:dyDescent="0.25">
      <c r="B69" s="124"/>
      <c r="C69" s="119"/>
      <c r="D69" s="124"/>
      <c r="E69" s="124"/>
      <c r="F69" s="130"/>
      <c r="G69" s="11" t="s">
        <v>17</v>
      </c>
      <c r="H69" s="11" t="s">
        <v>18</v>
      </c>
      <c r="I69" s="11" t="s">
        <v>19</v>
      </c>
      <c r="J69" s="131"/>
      <c r="K69" s="133"/>
    </row>
    <row r="70" spans="2:11" ht="15.75" x14ac:dyDescent="0.25">
      <c r="B70" s="124"/>
      <c r="C70" s="119"/>
      <c r="D70" s="124"/>
      <c r="E70" s="124" t="s">
        <v>126</v>
      </c>
      <c r="F70" s="130" t="s">
        <v>209</v>
      </c>
      <c r="G70" s="29">
        <v>55</v>
      </c>
      <c r="H70" s="29">
        <v>55</v>
      </c>
      <c r="I70" s="35">
        <v>60</v>
      </c>
      <c r="J70" s="131"/>
      <c r="K70" s="133" t="s">
        <v>208</v>
      </c>
    </row>
    <row r="71" spans="2:11" ht="33" customHeight="1" x14ac:dyDescent="0.25">
      <c r="B71" s="124"/>
      <c r="C71" s="119"/>
      <c r="D71" s="124"/>
      <c r="E71" s="124"/>
      <c r="F71" s="130"/>
      <c r="G71" s="11" t="s">
        <v>17</v>
      </c>
      <c r="H71" s="11" t="s">
        <v>18</v>
      </c>
      <c r="I71" s="11" t="s">
        <v>19</v>
      </c>
      <c r="J71" s="131"/>
      <c r="K71" s="133"/>
    </row>
    <row r="72" spans="2:11" ht="15.75" x14ac:dyDescent="0.25">
      <c r="B72" s="124"/>
      <c r="C72" s="119"/>
      <c r="D72" s="124"/>
      <c r="E72" s="124" t="s">
        <v>126</v>
      </c>
      <c r="F72" s="130" t="s">
        <v>210</v>
      </c>
      <c r="G72" s="29">
        <v>89</v>
      </c>
      <c r="H72" s="29">
        <v>89</v>
      </c>
      <c r="I72" s="35">
        <v>85</v>
      </c>
      <c r="J72" s="131"/>
      <c r="K72" s="133" t="s">
        <v>211</v>
      </c>
    </row>
    <row r="73" spans="2:11" ht="97.5" customHeight="1" x14ac:dyDescent="0.25">
      <c r="B73" s="124"/>
      <c r="C73" s="119"/>
      <c r="D73" s="124"/>
      <c r="E73" s="124"/>
      <c r="F73" s="130"/>
      <c r="G73" s="11" t="s">
        <v>21</v>
      </c>
      <c r="H73" s="11" t="s">
        <v>18</v>
      </c>
      <c r="I73" s="11" t="s">
        <v>19</v>
      </c>
      <c r="J73" s="131"/>
      <c r="K73" s="133"/>
    </row>
    <row r="74" spans="2:11" ht="15.75" x14ac:dyDescent="0.25">
      <c r="B74" s="124"/>
      <c r="C74" s="119"/>
      <c r="D74" s="124"/>
      <c r="E74" s="124" t="s">
        <v>126</v>
      </c>
      <c r="F74" s="130" t="s">
        <v>212</v>
      </c>
      <c r="G74" s="29">
        <v>0.71</v>
      </c>
      <c r="H74" s="29">
        <v>0.71</v>
      </c>
      <c r="I74" s="114">
        <v>0.64</v>
      </c>
      <c r="J74" s="132" t="s">
        <v>190</v>
      </c>
      <c r="K74" s="119" t="s">
        <v>215</v>
      </c>
    </row>
    <row r="75" spans="2:11" ht="112.5" customHeight="1" x14ac:dyDescent="0.25">
      <c r="B75" s="124"/>
      <c r="C75" s="119"/>
      <c r="D75" s="124"/>
      <c r="E75" s="124"/>
      <c r="F75" s="130"/>
      <c r="G75" s="11" t="s">
        <v>20</v>
      </c>
      <c r="H75" s="11" t="s">
        <v>18</v>
      </c>
      <c r="I75" s="11" t="s">
        <v>19</v>
      </c>
      <c r="J75" s="132"/>
      <c r="K75" s="119"/>
    </row>
    <row r="76" spans="2:11" ht="15.75" x14ac:dyDescent="0.25">
      <c r="B76" s="124"/>
      <c r="C76" s="119"/>
      <c r="D76" s="124"/>
      <c r="E76" s="124" t="s">
        <v>126</v>
      </c>
      <c r="F76" s="130" t="s">
        <v>213</v>
      </c>
      <c r="G76" s="29">
        <v>1.65</v>
      </c>
      <c r="H76" s="29">
        <v>1.65</v>
      </c>
      <c r="I76" s="115">
        <v>1.6</v>
      </c>
      <c r="J76" s="132" t="s">
        <v>214</v>
      </c>
      <c r="K76" s="119"/>
    </row>
    <row r="77" spans="2:11" ht="142.5" customHeight="1" x14ac:dyDescent="0.25">
      <c r="B77" s="124"/>
      <c r="C77" s="119"/>
      <c r="D77" s="124"/>
      <c r="E77" s="124"/>
      <c r="F77" s="130"/>
      <c r="G77" s="11" t="s">
        <v>20</v>
      </c>
      <c r="H77" s="11" t="s">
        <v>18</v>
      </c>
      <c r="I77" s="11" t="s">
        <v>19</v>
      </c>
      <c r="J77" s="132"/>
      <c r="K77" s="119"/>
    </row>
    <row r="78" spans="2:11" ht="63" x14ac:dyDescent="0.25">
      <c r="B78" s="124" t="s">
        <v>216</v>
      </c>
      <c r="C78" s="119" t="s">
        <v>217</v>
      </c>
      <c r="D78" s="124" t="s">
        <v>218</v>
      </c>
      <c r="E78" s="42" t="s">
        <v>132</v>
      </c>
      <c r="F78" s="26" t="s">
        <v>219</v>
      </c>
      <c r="G78" s="112" t="s">
        <v>16</v>
      </c>
      <c r="H78" s="112" t="s">
        <v>16</v>
      </c>
      <c r="I78" s="112" t="s">
        <v>16</v>
      </c>
      <c r="J78" s="46"/>
      <c r="K78" s="47"/>
    </row>
    <row r="79" spans="2:11" ht="47.25" x14ac:dyDescent="0.25">
      <c r="B79" s="124"/>
      <c r="C79" s="119"/>
      <c r="D79" s="124"/>
      <c r="E79" s="42" t="s">
        <v>132</v>
      </c>
      <c r="F79" s="26" t="s">
        <v>220</v>
      </c>
      <c r="G79" s="112" t="s">
        <v>16</v>
      </c>
      <c r="H79" s="112" t="s">
        <v>16</v>
      </c>
      <c r="I79" s="112" t="s">
        <v>16</v>
      </c>
      <c r="J79" s="46"/>
      <c r="K79" s="47"/>
    </row>
    <row r="80" spans="2:11" ht="31.5" x14ac:dyDescent="0.25">
      <c r="B80" s="124"/>
      <c r="C80" s="119"/>
      <c r="D80" s="124"/>
      <c r="E80" s="42" t="s">
        <v>132</v>
      </c>
      <c r="F80" s="26" t="s">
        <v>221</v>
      </c>
      <c r="G80" s="112" t="s">
        <v>16</v>
      </c>
      <c r="H80" s="112" t="s">
        <v>16</v>
      </c>
      <c r="I80" s="112" t="s">
        <v>16</v>
      </c>
      <c r="J80" s="46"/>
      <c r="K80" s="47"/>
    </row>
    <row r="81" spans="2:11" ht="47.25" x14ac:dyDescent="0.25">
      <c r="B81" s="124" t="s">
        <v>222</v>
      </c>
      <c r="C81" s="119" t="s">
        <v>223</v>
      </c>
      <c r="D81" s="124" t="s">
        <v>224</v>
      </c>
      <c r="E81" s="34" t="s">
        <v>132</v>
      </c>
      <c r="F81" s="40" t="s">
        <v>225</v>
      </c>
      <c r="G81" s="111" t="s">
        <v>16</v>
      </c>
      <c r="H81" s="112" t="s">
        <v>16</v>
      </c>
      <c r="I81" s="112" t="s">
        <v>16</v>
      </c>
      <c r="J81" s="46"/>
      <c r="K81" s="47"/>
    </row>
    <row r="82" spans="2:11" ht="31.5" x14ac:dyDescent="0.25">
      <c r="B82" s="124"/>
      <c r="C82" s="119"/>
      <c r="D82" s="124"/>
      <c r="E82" s="34" t="s">
        <v>132</v>
      </c>
      <c r="F82" s="40" t="s">
        <v>226</v>
      </c>
      <c r="G82" s="39" t="s">
        <v>16</v>
      </c>
      <c r="H82" s="112" t="s">
        <v>16</v>
      </c>
      <c r="I82" s="112" t="s">
        <v>16</v>
      </c>
      <c r="J82" s="46"/>
      <c r="K82" s="47"/>
    </row>
    <row r="83" spans="2:11" ht="15.75" x14ac:dyDescent="0.25">
      <c r="B83" s="124" t="s">
        <v>227</v>
      </c>
      <c r="C83" s="119" t="s">
        <v>228</v>
      </c>
      <c r="D83" s="124" t="s">
        <v>229</v>
      </c>
      <c r="E83" s="135" t="s">
        <v>132</v>
      </c>
      <c r="F83" s="130" t="s">
        <v>230</v>
      </c>
      <c r="G83" s="29">
        <v>0</v>
      </c>
      <c r="H83" s="29">
        <v>0</v>
      </c>
      <c r="I83" s="35">
        <v>8311</v>
      </c>
      <c r="J83" s="128"/>
      <c r="K83" s="128"/>
    </row>
    <row r="84" spans="2:11" ht="42" customHeight="1" x14ac:dyDescent="0.25">
      <c r="B84" s="124"/>
      <c r="C84" s="119"/>
      <c r="D84" s="124"/>
      <c r="E84" s="135"/>
      <c r="F84" s="130"/>
      <c r="G84" s="11" t="s">
        <v>20</v>
      </c>
      <c r="H84" s="11" t="s">
        <v>18</v>
      </c>
      <c r="I84" s="11" t="s">
        <v>23</v>
      </c>
      <c r="J84" s="128"/>
      <c r="K84" s="128"/>
    </row>
    <row r="85" spans="2:11" ht="15.75" x14ac:dyDescent="0.25">
      <c r="B85" s="124"/>
      <c r="C85" s="119"/>
      <c r="D85" s="124"/>
      <c r="E85" s="135" t="s">
        <v>132</v>
      </c>
      <c r="F85" s="130" t="s">
        <v>231</v>
      </c>
      <c r="G85" s="29">
        <v>0</v>
      </c>
      <c r="H85" s="29">
        <v>0</v>
      </c>
      <c r="I85" s="35">
        <v>3725</v>
      </c>
      <c r="J85" s="128"/>
      <c r="K85" s="128"/>
    </row>
    <row r="86" spans="2:11" ht="42" customHeight="1" x14ac:dyDescent="0.25">
      <c r="B86" s="124"/>
      <c r="C86" s="119"/>
      <c r="D86" s="124"/>
      <c r="E86" s="135"/>
      <c r="F86" s="130"/>
      <c r="G86" s="11" t="s">
        <v>20</v>
      </c>
      <c r="H86" s="11" t="s">
        <v>18</v>
      </c>
      <c r="I86" s="11" t="s">
        <v>23</v>
      </c>
      <c r="J86" s="128"/>
      <c r="K86" s="128"/>
    </row>
    <row r="87" spans="2:11" ht="15.75" x14ac:dyDescent="0.25">
      <c r="B87" s="124" t="s">
        <v>53</v>
      </c>
      <c r="C87" s="119" t="s">
        <v>232</v>
      </c>
      <c r="D87" s="124" t="s">
        <v>233</v>
      </c>
      <c r="E87" s="124" t="s">
        <v>579</v>
      </c>
      <c r="F87" s="130" t="s">
        <v>234</v>
      </c>
      <c r="G87" s="29">
        <v>57</v>
      </c>
      <c r="H87" s="29">
        <v>57</v>
      </c>
      <c r="I87" s="35">
        <v>65</v>
      </c>
      <c r="J87" s="132" t="s">
        <v>190</v>
      </c>
      <c r="K87" s="133" t="s">
        <v>235</v>
      </c>
    </row>
    <row r="88" spans="2:11" ht="66" customHeight="1" x14ac:dyDescent="0.25">
      <c r="B88" s="124"/>
      <c r="C88" s="119"/>
      <c r="D88" s="124"/>
      <c r="E88" s="124"/>
      <c r="F88" s="130"/>
      <c r="G88" s="11" t="s">
        <v>17</v>
      </c>
      <c r="H88" s="11" t="s">
        <v>18</v>
      </c>
      <c r="I88" s="11" t="s">
        <v>19</v>
      </c>
      <c r="J88" s="132"/>
      <c r="K88" s="133"/>
    </row>
    <row r="89" spans="2:11" ht="15.75" x14ac:dyDescent="0.25">
      <c r="B89" s="124"/>
      <c r="C89" s="119"/>
      <c r="D89" s="124"/>
      <c r="E89" s="124" t="s">
        <v>579</v>
      </c>
      <c r="F89" s="130" t="s">
        <v>236</v>
      </c>
      <c r="G89" s="29">
        <v>12</v>
      </c>
      <c r="H89" s="29">
        <v>12</v>
      </c>
      <c r="I89" s="35">
        <v>18</v>
      </c>
      <c r="J89" s="131"/>
      <c r="K89" s="133" t="s">
        <v>237</v>
      </c>
    </row>
    <row r="90" spans="2:11" ht="66" customHeight="1" x14ac:dyDescent="0.25">
      <c r="B90" s="124"/>
      <c r="C90" s="119"/>
      <c r="D90" s="124"/>
      <c r="E90" s="124"/>
      <c r="F90" s="130"/>
      <c r="G90" s="11" t="s">
        <v>17</v>
      </c>
      <c r="H90" s="11" t="s">
        <v>18</v>
      </c>
      <c r="I90" s="11" t="s">
        <v>19</v>
      </c>
      <c r="J90" s="131"/>
      <c r="K90" s="133"/>
    </row>
    <row r="91" spans="2:11" ht="52.15" customHeight="1" x14ac:dyDescent="0.25">
      <c r="B91" s="124" t="s">
        <v>238</v>
      </c>
      <c r="C91" s="119" t="s">
        <v>239</v>
      </c>
      <c r="D91" s="124" t="s">
        <v>240</v>
      </c>
      <c r="E91" s="135" t="s">
        <v>514</v>
      </c>
      <c r="F91" s="130" t="s">
        <v>241</v>
      </c>
      <c r="G91" s="29">
        <v>0</v>
      </c>
      <c r="H91" s="29">
        <v>0</v>
      </c>
      <c r="I91" s="35">
        <v>286</v>
      </c>
      <c r="J91" s="128"/>
      <c r="K91" s="128"/>
    </row>
    <row r="92" spans="2:11" ht="37.15" customHeight="1" x14ac:dyDescent="0.25">
      <c r="B92" s="137"/>
      <c r="C92" s="139"/>
      <c r="D92" s="137"/>
      <c r="E92" s="135"/>
      <c r="F92" s="130"/>
      <c r="G92" s="11" t="s">
        <v>20</v>
      </c>
      <c r="H92" s="11" t="s">
        <v>18</v>
      </c>
      <c r="I92" s="11" t="s">
        <v>23</v>
      </c>
      <c r="J92" s="136"/>
      <c r="K92" s="136"/>
    </row>
    <row r="93" spans="2:11" ht="15.75" x14ac:dyDescent="0.25">
      <c r="B93" s="124" t="s">
        <v>242</v>
      </c>
      <c r="C93" s="119" t="s">
        <v>243</v>
      </c>
      <c r="D93" s="124" t="s">
        <v>244</v>
      </c>
      <c r="E93" s="124" t="s">
        <v>514</v>
      </c>
      <c r="F93" s="130" t="s">
        <v>245</v>
      </c>
      <c r="G93" s="29">
        <v>0</v>
      </c>
      <c r="H93" s="29">
        <v>0</v>
      </c>
      <c r="I93" s="35">
        <v>202</v>
      </c>
      <c r="J93" s="128"/>
      <c r="K93" s="128"/>
    </row>
    <row r="94" spans="2:11" ht="36" customHeight="1" x14ac:dyDescent="0.25">
      <c r="B94" s="138"/>
      <c r="C94" s="126"/>
      <c r="D94" s="138"/>
      <c r="E94" s="137"/>
      <c r="F94" s="130"/>
      <c r="G94" s="11" t="s">
        <v>20</v>
      </c>
      <c r="H94" s="11" t="s">
        <v>18</v>
      </c>
      <c r="I94" s="11" t="s">
        <v>23</v>
      </c>
      <c r="J94" s="136"/>
      <c r="K94" s="136"/>
    </row>
    <row r="95" spans="2:11" ht="51.75" customHeight="1" x14ac:dyDescent="0.25">
      <c r="B95" s="138"/>
      <c r="C95" s="126"/>
      <c r="D95" s="138"/>
      <c r="E95" s="85" t="s">
        <v>514</v>
      </c>
      <c r="F95" s="40" t="s">
        <v>582</v>
      </c>
      <c r="G95" s="11" t="s">
        <v>584</v>
      </c>
      <c r="H95" s="27" t="s">
        <v>583</v>
      </c>
      <c r="I95" s="27" t="s">
        <v>603</v>
      </c>
      <c r="J95" s="94"/>
      <c r="K95" s="86"/>
    </row>
    <row r="96" spans="2:11" ht="90.75" customHeight="1" x14ac:dyDescent="0.25">
      <c r="B96" s="137"/>
      <c r="C96" s="139"/>
      <c r="D96" s="137"/>
      <c r="E96" s="34" t="s">
        <v>514</v>
      </c>
      <c r="F96" s="40" t="s">
        <v>246</v>
      </c>
      <c r="G96" s="50" t="s">
        <v>580</v>
      </c>
      <c r="H96" s="95" t="s">
        <v>581</v>
      </c>
      <c r="I96" s="95" t="s">
        <v>604</v>
      </c>
      <c r="J96" s="58"/>
      <c r="K96" s="59"/>
    </row>
    <row r="97" spans="2:11" ht="9.75" customHeight="1" x14ac:dyDescent="0.25">
      <c r="B97" s="16"/>
      <c r="C97" s="17"/>
      <c r="D97" s="16"/>
      <c r="E97" s="55"/>
      <c r="F97" s="56"/>
      <c r="G97" s="15"/>
      <c r="H97" s="15"/>
      <c r="I97" s="15"/>
      <c r="J97" s="57"/>
      <c r="K97" s="57"/>
    </row>
    <row r="98" spans="2:11" ht="47.25" customHeight="1" x14ac:dyDescent="0.25">
      <c r="B98" s="134" t="s">
        <v>577</v>
      </c>
      <c r="C98" s="134"/>
      <c r="D98" s="134"/>
      <c r="E98" s="134"/>
      <c r="F98" s="134"/>
      <c r="G98" s="134"/>
      <c r="H98" s="134"/>
      <c r="I98" s="134"/>
      <c r="J98" s="134"/>
      <c r="K98" s="134"/>
    </row>
    <row r="102" spans="2:11" ht="15.75" x14ac:dyDescent="0.25">
      <c r="B102" s="2"/>
    </row>
  </sheetData>
  <mergeCells count="198">
    <mergeCell ref="B93:B96"/>
    <mergeCell ref="C93:C96"/>
    <mergeCell ref="D93:D96"/>
    <mergeCell ref="K85:K86"/>
    <mergeCell ref="E87:E88"/>
    <mergeCell ref="F87:F88"/>
    <mergeCell ref="J87:J88"/>
    <mergeCell ref="K87:K88"/>
    <mergeCell ref="B87:B90"/>
    <mergeCell ref="C87:C90"/>
    <mergeCell ref="D87:D90"/>
    <mergeCell ref="D91:D92"/>
    <mergeCell ref="C91:C92"/>
    <mergeCell ref="B91:B92"/>
    <mergeCell ref="B78:B80"/>
    <mergeCell ref="C78:C80"/>
    <mergeCell ref="D78:D80"/>
    <mergeCell ref="B81:B82"/>
    <mergeCell ref="C81:C82"/>
    <mergeCell ref="D81:D82"/>
    <mergeCell ref="B83:B86"/>
    <mergeCell ref="C83:C86"/>
    <mergeCell ref="D83:D86"/>
    <mergeCell ref="J70:J71"/>
    <mergeCell ref="E60:E61"/>
    <mergeCell ref="F60:F61"/>
    <mergeCell ref="J60:J61"/>
    <mergeCell ref="B98:K98"/>
    <mergeCell ref="E91:E92"/>
    <mergeCell ref="F91:F92"/>
    <mergeCell ref="J91:J92"/>
    <mergeCell ref="K91:K92"/>
    <mergeCell ref="E93:E94"/>
    <mergeCell ref="F93:F94"/>
    <mergeCell ref="J93:J94"/>
    <mergeCell ref="K93:K94"/>
    <mergeCell ref="E89:E90"/>
    <mergeCell ref="F89:F90"/>
    <mergeCell ref="J89:J90"/>
    <mergeCell ref="K89:K90"/>
    <mergeCell ref="E83:E84"/>
    <mergeCell ref="F83:F84"/>
    <mergeCell ref="J83:J84"/>
    <mergeCell ref="K83:K84"/>
    <mergeCell ref="E85:E86"/>
    <mergeCell ref="F85:F86"/>
    <mergeCell ref="J85:J86"/>
    <mergeCell ref="B58:B61"/>
    <mergeCell ref="C58:C61"/>
    <mergeCell ref="D58:D61"/>
    <mergeCell ref="D62:D63"/>
    <mergeCell ref="C62:C63"/>
    <mergeCell ref="B62:B63"/>
    <mergeCell ref="E76:E77"/>
    <mergeCell ref="D64:D77"/>
    <mergeCell ref="C64:C77"/>
    <mergeCell ref="B64:B77"/>
    <mergeCell ref="E70:E71"/>
    <mergeCell ref="K70:K71"/>
    <mergeCell ref="E72:E73"/>
    <mergeCell ref="F72:F73"/>
    <mergeCell ref="J72:J73"/>
    <mergeCell ref="K72:K73"/>
    <mergeCell ref="E74:E75"/>
    <mergeCell ref="F74:F75"/>
    <mergeCell ref="J74:J75"/>
    <mergeCell ref="E64:E65"/>
    <mergeCell ref="F64:F65"/>
    <mergeCell ref="J64:J65"/>
    <mergeCell ref="K64:K65"/>
    <mergeCell ref="E66:E67"/>
    <mergeCell ref="F66:F67"/>
    <mergeCell ref="J66:J67"/>
    <mergeCell ref="K66:K67"/>
    <mergeCell ref="E68:E69"/>
    <mergeCell ref="F68:F69"/>
    <mergeCell ref="J68:J69"/>
    <mergeCell ref="K68:K69"/>
    <mergeCell ref="K74:K77"/>
    <mergeCell ref="F76:F77"/>
    <mergeCell ref="J76:J77"/>
    <mergeCell ref="F70:F71"/>
    <mergeCell ref="K60:K61"/>
    <mergeCell ref="E54:E55"/>
    <mergeCell ref="F54:F55"/>
    <mergeCell ref="J54:J55"/>
    <mergeCell ref="E56:E57"/>
    <mergeCell ref="F56:F57"/>
    <mergeCell ref="J56:J57"/>
    <mergeCell ref="K56:K57"/>
    <mergeCell ref="E58:E59"/>
    <mergeCell ref="F58:F59"/>
    <mergeCell ref="J58:J59"/>
    <mergeCell ref="K58:K59"/>
    <mergeCell ref="K52:K55"/>
    <mergeCell ref="B45:B48"/>
    <mergeCell ref="C45:C48"/>
    <mergeCell ref="D45:D48"/>
    <mergeCell ref="E52:E53"/>
    <mergeCell ref="F52:F53"/>
    <mergeCell ref="J52:J53"/>
    <mergeCell ref="B49:B51"/>
    <mergeCell ref="C49:C51"/>
    <mergeCell ref="D49:D51"/>
    <mergeCell ref="B52:B57"/>
    <mergeCell ref="C52:C57"/>
    <mergeCell ref="D52:D57"/>
    <mergeCell ref="E45:E46"/>
    <mergeCell ref="F45:F46"/>
    <mergeCell ref="F41:F42"/>
    <mergeCell ref="E41:E42"/>
    <mergeCell ref="F43:F44"/>
    <mergeCell ref="K35:K36"/>
    <mergeCell ref="J37:J38"/>
    <mergeCell ref="K37:K38"/>
    <mergeCell ref="J39:J40"/>
    <mergeCell ref="K39:K40"/>
    <mergeCell ref="K41:K42"/>
    <mergeCell ref="J43:J44"/>
    <mergeCell ref="K43:K44"/>
    <mergeCell ref="D29:D36"/>
    <mergeCell ref="B29:B36"/>
    <mergeCell ref="K33:K34"/>
    <mergeCell ref="E47:E48"/>
    <mergeCell ref="F47:F48"/>
    <mergeCell ref="J45:J46"/>
    <mergeCell ref="K45:K46"/>
    <mergeCell ref="J47:J48"/>
    <mergeCell ref="K47:K48"/>
    <mergeCell ref="E33:E34"/>
    <mergeCell ref="F33:F34"/>
    <mergeCell ref="J35:J36"/>
    <mergeCell ref="E35:E36"/>
    <mergeCell ref="E43:E44"/>
    <mergeCell ref="F35:F36"/>
    <mergeCell ref="F37:F38"/>
    <mergeCell ref="E37:E38"/>
    <mergeCell ref="E39:E40"/>
    <mergeCell ref="F39:F40"/>
    <mergeCell ref="J41:J42"/>
    <mergeCell ref="J33:J34"/>
    <mergeCell ref="C29:C36"/>
    <mergeCell ref="D37:D40"/>
    <mergeCell ref="C37:C40"/>
    <mergeCell ref="B37:B40"/>
    <mergeCell ref="D41:D44"/>
    <mergeCell ref="C41:C44"/>
    <mergeCell ref="B41:B44"/>
    <mergeCell ref="K23:K24"/>
    <mergeCell ref="J25:J26"/>
    <mergeCell ref="K25:K26"/>
    <mergeCell ref="J27:J28"/>
    <mergeCell ref="K27:K28"/>
    <mergeCell ref="F23:F24"/>
    <mergeCell ref="F25:F26"/>
    <mergeCell ref="F27:F28"/>
    <mergeCell ref="E29:E30"/>
    <mergeCell ref="E23:E24"/>
    <mergeCell ref="E25:E26"/>
    <mergeCell ref="E27:E28"/>
    <mergeCell ref="F29:F30"/>
    <mergeCell ref="F31:F32"/>
    <mergeCell ref="J29:J30"/>
    <mergeCell ref="K29:K30"/>
    <mergeCell ref="J31:J32"/>
    <mergeCell ref="K31:K32"/>
    <mergeCell ref="E31:E32"/>
    <mergeCell ref="B23:B28"/>
    <mergeCell ref="C23:C28"/>
    <mergeCell ref="D23:D28"/>
    <mergeCell ref="J23:J24"/>
    <mergeCell ref="D19:D20"/>
    <mergeCell ref="E19:E20"/>
    <mergeCell ref="F19:F20"/>
    <mergeCell ref="B19:B20"/>
    <mergeCell ref="C19:C20"/>
    <mergeCell ref="J19:J20"/>
    <mergeCell ref="K19:K20"/>
    <mergeCell ref="B2:K2"/>
    <mergeCell ref="B3:K3"/>
    <mergeCell ref="B5:E5"/>
    <mergeCell ref="B6:B7"/>
    <mergeCell ref="C6:D6"/>
    <mergeCell ref="E6:E7"/>
    <mergeCell ref="F6:I6"/>
    <mergeCell ref="J6:J7"/>
    <mergeCell ref="K6:K7"/>
    <mergeCell ref="B9:B14"/>
    <mergeCell ref="C9:C14"/>
    <mergeCell ref="D9:D14"/>
    <mergeCell ref="E9:E10"/>
    <mergeCell ref="F9:F10"/>
    <mergeCell ref="E11:E12"/>
    <mergeCell ref="F11:F12"/>
    <mergeCell ref="E13:E14"/>
    <mergeCell ref="F13:F14"/>
    <mergeCell ref="J9:J14"/>
    <mergeCell ref="K9:K14"/>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26"/>
  <sheetViews>
    <sheetView zoomScaleNormal="100" workbookViewId="0">
      <pane xSplit="8" ySplit="8" topLeftCell="I16" activePane="bottomRight" state="frozen"/>
      <selection pane="topRight" activeCell="I1" sqref="I1"/>
      <selection pane="bottomLeft" activeCell="A9" sqref="A9"/>
      <selection pane="bottomRight" activeCell="T19" sqref="T19"/>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s>
  <sheetData>
    <row r="2" spans="2:13" s="7" customFormat="1" ht="15.75" x14ac:dyDescent="0.25">
      <c r="B2" s="141" t="s">
        <v>33</v>
      </c>
      <c r="C2" s="141"/>
      <c r="D2" s="141"/>
      <c r="E2" s="141"/>
      <c r="F2" s="141"/>
      <c r="G2" s="141"/>
      <c r="H2" s="141"/>
      <c r="I2" s="141"/>
      <c r="J2" s="141"/>
      <c r="K2" s="141"/>
      <c r="L2" s="141"/>
    </row>
    <row r="3" spans="2:13" s="7" customFormat="1" ht="15.75" x14ac:dyDescent="0.25">
      <c r="B3" s="141" t="s">
        <v>34</v>
      </c>
      <c r="C3" s="141"/>
      <c r="D3" s="141"/>
      <c r="E3" s="141"/>
      <c r="F3" s="141"/>
      <c r="G3" s="141"/>
      <c r="H3" s="141"/>
      <c r="I3" s="141"/>
      <c r="J3" s="141"/>
      <c r="K3" s="141"/>
      <c r="L3" s="141"/>
    </row>
    <row r="4" spans="2:13" s="7" customFormat="1" ht="15.75" x14ac:dyDescent="0.25"/>
    <row r="5" spans="2:13" s="7" customFormat="1" ht="15.75" x14ac:dyDescent="0.25">
      <c r="B5" s="121" t="s">
        <v>35</v>
      </c>
      <c r="C5" s="121"/>
      <c r="D5" s="121"/>
      <c r="E5" s="121"/>
    </row>
    <row r="6" spans="2:13" ht="31.15" customHeight="1" x14ac:dyDescent="0.25">
      <c r="B6" s="122" t="s">
        <v>3</v>
      </c>
      <c r="C6" s="122" t="s">
        <v>36</v>
      </c>
      <c r="D6" s="122"/>
      <c r="E6" s="122" t="s">
        <v>37</v>
      </c>
      <c r="F6" s="122" t="s">
        <v>38</v>
      </c>
      <c r="G6" s="122" t="s">
        <v>39</v>
      </c>
      <c r="H6" s="122" t="s">
        <v>40</v>
      </c>
      <c r="I6" s="122" t="s">
        <v>41</v>
      </c>
      <c r="J6" s="122" t="s">
        <v>42</v>
      </c>
      <c r="K6" s="122"/>
      <c r="L6" s="122"/>
      <c r="M6" s="1"/>
    </row>
    <row r="7" spans="2:13" ht="64.150000000000006" customHeight="1" x14ac:dyDescent="0.25">
      <c r="B7" s="122"/>
      <c r="C7" s="3" t="s">
        <v>43</v>
      </c>
      <c r="D7" s="3" t="s">
        <v>44</v>
      </c>
      <c r="E7" s="122"/>
      <c r="F7" s="122"/>
      <c r="G7" s="122"/>
      <c r="H7" s="122"/>
      <c r="I7" s="122"/>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6" t="s">
        <v>15</v>
      </c>
      <c r="C9" s="26" t="s">
        <v>248</v>
      </c>
      <c r="D9" s="34" t="s">
        <v>249</v>
      </c>
      <c r="E9" s="26" t="s">
        <v>155</v>
      </c>
      <c r="F9" s="26" t="s">
        <v>161</v>
      </c>
      <c r="G9" s="34" t="s">
        <v>250</v>
      </c>
      <c r="H9" s="26" t="s">
        <v>251</v>
      </c>
      <c r="I9" s="26" t="s">
        <v>252</v>
      </c>
      <c r="J9" s="22">
        <f>'IV skyrius I skirsnis'!I132</f>
        <v>22215971.300000001</v>
      </c>
      <c r="K9" s="9">
        <f>'IV skyrius I skirsnis'!L132</f>
        <v>18883575</v>
      </c>
      <c r="L9" s="9">
        <f>'IV skyrius I skirsnis'!J132</f>
        <v>0</v>
      </c>
    </row>
    <row r="10" spans="2:13" ht="94.5" x14ac:dyDescent="0.25">
      <c r="B10" s="26" t="s">
        <v>48</v>
      </c>
      <c r="C10" s="26" t="s">
        <v>255</v>
      </c>
      <c r="D10" s="26" t="s">
        <v>256</v>
      </c>
      <c r="E10" s="26" t="s">
        <v>170</v>
      </c>
      <c r="F10" s="8"/>
      <c r="G10" s="34" t="s">
        <v>250</v>
      </c>
      <c r="H10" s="26" t="s">
        <v>251</v>
      </c>
      <c r="I10" s="26" t="s">
        <v>252</v>
      </c>
      <c r="J10" s="79">
        <f>'IV skyrius II skirsnis'!I75</f>
        <v>2489123.5300000003</v>
      </c>
      <c r="K10" s="79">
        <f>'IV skyrius II skirsnis'!L75</f>
        <v>2115755</v>
      </c>
      <c r="L10" s="9">
        <f>'IV skyrius II skirsnis'!J75</f>
        <v>0</v>
      </c>
    </row>
    <row r="11" spans="2:13" ht="63" x14ac:dyDescent="0.25">
      <c r="B11" s="26" t="s">
        <v>49</v>
      </c>
      <c r="C11" s="26" t="s">
        <v>471</v>
      </c>
      <c r="D11" s="34" t="s">
        <v>257</v>
      </c>
      <c r="E11" s="26" t="s">
        <v>239</v>
      </c>
      <c r="F11" s="8"/>
      <c r="G11" s="34" t="s">
        <v>250</v>
      </c>
      <c r="H11" s="26" t="s">
        <v>251</v>
      </c>
      <c r="I11" s="26" t="s">
        <v>252</v>
      </c>
      <c r="J11" s="9">
        <f>'IV skyrius III skirsnis'!I67</f>
        <v>17781935.300000001</v>
      </c>
      <c r="K11" s="9">
        <f>'IV skyrius III skirsnis'!L67</f>
        <v>15114645</v>
      </c>
      <c r="L11" s="9">
        <f>'IV skyrius III skirsnis'!J67</f>
        <v>0</v>
      </c>
    </row>
    <row r="12" spans="2:13" ht="47.25" x14ac:dyDescent="0.25">
      <c r="B12" s="26" t="s">
        <v>50</v>
      </c>
      <c r="C12" s="26" t="s">
        <v>258</v>
      </c>
      <c r="D12" s="34" t="s">
        <v>259</v>
      </c>
      <c r="E12" s="26" t="s">
        <v>193</v>
      </c>
      <c r="F12" s="26"/>
      <c r="G12" s="34" t="s">
        <v>250</v>
      </c>
      <c r="H12" s="26" t="s">
        <v>251</v>
      </c>
      <c r="I12" s="26" t="s">
        <v>252</v>
      </c>
      <c r="J12" s="9">
        <f>'IV skyrius IV skirsnis'!I69</f>
        <v>15882352.990000002</v>
      </c>
      <c r="K12" s="9">
        <f>'IV skyrius IV skirsnis'!L69</f>
        <v>13500000</v>
      </c>
      <c r="L12" s="9">
        <f>'IV skyrius IV skirsnis'!J69</f>
        <v>0</v>
      </c>
    </row>
    <row r="13" spans="2:13" ht="110.25" x14ac:dyDescent="0.25">
      <c r="B13" s="26" t="s">
        <v>51</v>
      </c>
      <c r="C13" s="26" t="s">
        <v>260</v>
      </c>
      <c r="D13" s="34" t="s">
        <v>261</v>
      </c>
      <c r="E13" s="26" t="s">
        <v>228</v>
      </c>
      <c r="F13" s="8"/>
      <c r="G13" s="34" t="s">
        <v>250</v>
      </c>
      <c r="H13" s="26" t="s">
        <v>251</v>
      </c>
      <c r="I13" s="26" t="s">
        <v>252</v>
      </c>
      <c r="J13" s="9">
        <f>'IV skyrius V skirsnis'!I78</f>
        <v>40220124.659999996</v>
      </c>
      <c r="K13" s="9">
        <f>'IV skyrius V skirsnis'!L78</f>
        <v>18303260.780000001</v>
      </c>
      <c r="L13" s="9">
        <f>'IV skyrius V skirsnis'!J78</f>
        <v>0</v>
      </c>
    </row>
    <row r="14" spans="2:13" ht="126" customHeight="1" x14ac:dyDescent="0.25">
      <c r="B14" s="26" t="s">
        <v>52</v>
      </c>
      <c r="C14" s="26" t="s">
        <v>122</v>
      </c>
      <c r="D14" s="34" t="s">
        <v>262</v>
      </c>
      <c r="E14" s="26" t="s">
        <v>243</v>
      </c>
      <c r="F14" s="8"/>
      <c r="G14" s="34" t="s">
        <v>250</v>
      </c>
      <c r="H14" s="26" t="s">
        <v>251</v>
      </c>
      <c r="I14" s="26" t="s">
        <v>252</v>
      </c>
      <c r="J14" s="9">
        <f>'IV skyrius VI skirsnis'!I59</f>
        <v>12024633.960000001</v>
      </c>
      <c r="K14" s="9">
        <f>'IV skyrius VI skirsnis'!L59</f>
        <v>10220938</v>
      </c>
      <c r="L14" s="9">
        <f>'IV skyrius VI skirsnis'!J59</f>
        <v>0</v>
      </c>
    </row>
    <row r="15" spans="2:13" ht="110.25" x14ac:dyDescent="0.25">
      <c r="B15" s="26" t="s">
        <v>521</v>
      </c>
      <c r="C15" s="26" t="s">
        <v>269</v>
      </c>
      <c r="D15" s="34" t="s">
        <v>585</v>
      </c>
      <c r="E15" s="26" t="s">
        <v>270</v>
      </c>
      <c r="F15" s="8"/>
      <c r="G15" s="34" t="s">
        <v>250</v>
      </c>
      <c r="H15" s="26" t="s">
        <v>251</v>
      </c>
      <c r="I15" s="26" t="s">
        <v>252</v>
      </c>
      <c r="J15" s="9">
        <f>'IV skyrius VII skirnis'!I67</f>
        <v>11879787.830000002</v>
      </c>
      <c r="K15" s="99">
        <f>'IV skyrius VII skirnis'!L67</f>
        <v>10097819</v>
      </c>
      <c r="L15" s="9">
        <v>0</v>
      </c>
    </row>
    <row r="16" spans="2:13" ht="42.75" customHeight="1" x14ac:dyDescent="0.25">
      <c r="B16" s="119" t="s">
        <v>522</v>
      </c>
      <c r="C16" s="119" t="s">
        <v>523</v>
      </c>
      <c r="D16" s="124" t="s">
        <v>526</v>
      </c>
      <c r="E16" s="119" t="s">
        <v>134</v>
      </c>
      <c r="F16" s="101" t="s">
        <v>130</v>
      </c>
      <c r="G16" s="124" t="s">
        <v>250</v>
      </c>
      <c r="H16" s="119" t="s">
        <v>251</v>
      </c>
      <c r="I16" s="119" t="s">
        <v>252</v>
      </c>
      <c r="J16" s="142">
        <f>'IV skyrius VIII skirsnis'!I87</f>
        <v>38414337.68</v>
      </c>
      <c r="K16" s="142">
        <f>'IV skyrius VIII skirsnis'!L87</f>
        <v>32652187</v>
      </c>
      <c r="L16" s="142">
        <v>0</v>
      </c>
    </row>
    <row r="17" spans="2:14" ht="78.75" x14ac:dyDescent="0.25">
      <c r="B17" s="139"/>
      <c r="C17" s="139"/>
      <c r="D17" s="137"/>
      <c r="E17" s="139"/>
      <c r="F17" s="101" t="s">
        <v>140</v>
      </c>
      <c r="G17" s="137"/>
      <c r="H17" s="139"/>
      <c r="I17" s="139"/>
      <c r="J17" s="143"/>
      <c r="K17" s="143"/>
      <c r="L17" s="143"/>
    </row>
    <row r="18" spans="2:14" ht="63" x14ac:dyDescent="0.25">
      <c r="B18" s="108">
        <v>9</v>
      </c>
      <c r="C18" s="26" t="s">
        <v>264</v>
      </c>
      <c r="D18" s="34" t="s">
        <v>617</v>
      </c>
      <c r="E18" s="26" t="s">
        <v>178</v>
      </c>
      <c r="F18" s="8"/>
      <c r="G18" s="34" t="s">
        <v>250</v>
      </c>
      <c r="H18" s="26" t="s">
        <v>251</v>
      </c>
      <c r="I18" s="26" t="s">
        <v>252</v>
      </c>
      <c r="J18" s="99">
        <v>15746931.109999999</v>
      </c>
      <c r="K18" s="99">
        <v>13384889.699999999</v>
      </c>
      <c r="L18" s="9">
        <v>0</v>
      </c>
    </row>
    <row r="19" spans="2:14" ht="94.5" x14ac:dyDescent="0.25">
      <c r="B19" s="26" t="s">
        <v>54</v>
      </c>
      <c r="C19" s="26" t="s">
        <v>263</v>
      </c>
      <c r="D19" s="26" t="s">
        <v>618</v>
      </c>
      <c r="E19" s="26" t="s">
        <v>140</v>
      </c>
      <c r="F19" s="26" t="s">
        <v>143</v>
      </c>
      <c r="G19" s="34" t="s">
        <v>250</v>
      </c>
      <c r="H19" s="26" t="s">
        <v>251</v>
      </c>
      <c r="I19" s="26" t="s">
        <v>252</v>
      </c>
      <c r="J19" s="99">
        <v>25411764.710000001</v>
      </c>
      <c r="K19" s="99">
        <v>21600000</v>
      </c>
      <c r="L19" s="9">
        <v>0</v>
      </c>
      <c r="M19" s="96"/>
      <c r="N19" s="23"/>
    </row>
    <row r="20" spans="2:14" ht="47.25" x14ac:dyDescent="0.25">
      <c r="B20" s="80" t="s">
        <v>524</v>
      </c>
      <c r="C20" s="26" t="s">
        <v>265</v>
      </c>
      <c r="D20" s="34" t="s">
        <v>586</v>
      </c>
      <c r="E20" s="26" t="s">
        <v>266</v>
      </c>
      <c r="F20" s="8"/>
      <c r="G20" s="34" t="s">
        <v>250</v>
      </c>
      <c r="H20" s="26" t="s">
        <v>251</v>
      </c>
      <c r="I20" s="26" t="s">
        <v>252</v>
      </c>
      <c r="J20" s="99">
        <v>2823529.41</v>
      </c>
      <c r="K20" s="99">
        <v>2400000</v>
      </c>
      <c r="L20" s="9">
        <v>0</v>
      </c>
      <c r="M20" s="96"/>
    </row>
    <row r="21" spans="2:14" ht="63" x14ac:dyDescent="0.25">
      <c r="B21" s="26" t="s">
        <v>55</v>
      </c>
      <c r="C21" s="26" t="s">
        <v>267</v>
      </c>
      <c r="D21" s="34" t="s">
        <v>587</v>
      </c>
      <c r="E21" s="26" t="s">
        <v>217</v>
      </c>
      <c r="F21" s="26" t="s">
        <v>223</v>
      </c>
      <c r="G21" s="34" t="s">
        <v>250</v>
      </c>
      <c r="H21" s="26" t="s">
        <v>251</v>
      </c>
      <c r="I21" s="26" t="s">
        <v>252</v>
      </c>
      <c r="J21" s="99">
        <v>6115474.1200000001</v>
      </c>
      <c r="K21" s="99">
        <v>5198153</v>
      </c>
      <c r="L21" s="9">
        <v>0</v>
      </c>
      <c r="M21" s="96"/>
    </row>
    <row r="22" spans="2:14" ht="47.25" x14ac:dyDescent="0.25">
      <c r="B22" s="26" t="s">
        <v>525</v>
      </c>
      <c r="C22" s="26" t="s">
        <v>268</v>
      </c>
      <c r="D22" s="34" t="s">
        <v>588</v>
      </c>
      <c r="E22" s="26" t="s">
        <v>134</v>
      </c>
      <c r="F22" s="26" t="s">
        <v>130</v>
      </c>
      <c r="G22" s="34" t="s">
        <v>250</v>
      </c>
      <c r="H22" s="26" t="s">
        <v>251</v>
      </c>
      <c r="I22" s="26" t="s">
        <v>252</v>
      </c>
      <c r="J22" s="99">
        <v>7076444.1399999997</v>
      </c>
      <c r="K22" s="99">
        <v>6014977.5199999996</v>
      </c>
      <c r="L22" s="9">
        <v>0</v>
      </c>
      <c r="M22" s="96"/>
    </row>
    <row r="23" spans="2:14" ht="15.75" x14ac:dyDescent="0.25">
      <c r="B23" s="36"/>
      <c r="C23" s="140" t="s">
        <v>45</v>
      </c>
      <c r="D23" s="140"/>
      <c r="E23" s="140"/>
      <c r="F23" s="140"/>
      <c r="G23" s="140"/>
      <c r="H23" s="140"/>
      <c r="I23" s="140"/>
      <c r="J23" s="116">
        <f>SUM(J9:J22)</f>
        <v>218082410.74000001</v>
      </c>
      <c r="K23" s="116">
        <f>SUM(K9:K22)</f>
        <v>169486200</v>
      </c>
      <c r="L23" s="97">
        <f>SUM(L9:L22)</f>
        <v>0</v>
      </c>
      <c r="M23" s="96"/>
      <c r="N23" s="98"/>
    </row>
    <row r="26" spans="2:14" x14ac:dyDescent="0.25">
      <c r="L26" s="98"/>
    </row>
  </sheetData>
  <mergeCells count="22">
    <mergeCell ref="L16:L17"/>
    <mergeCell ref="G16:G17"/>
    <mergeCell ref="H16:H17"/>
    <mergeCell ref="I16:I17"/>
    <mergeCell ref="J16:J17"/>
    <mergeCell ref="K16:K17"/>
    <mergeCell ref="C23:I23"/>
    <mergeCell ref="I6:I7"/>
    <mergeCell ref="B6:B7"/>
    <mergeCell ref="B2:L2"/>
    <mergeCell ref="B3:L3"/>
    <mergeCell ref="B5:E5"/>
    <mergeCell ref="J6:L6"/>
    <mergeCell ref="E6:E7"/>
    <mergeCell ref="F6:F7"/>
    <mergeCell ref="G6:G7"/>
    <mergeCell ref="H6:H7"/>
    <mergeCell ref="C6:D6"/>
    <mergeCell ref="B16:B17"/>
    <mergeCell ref="C16:C17"/>
    <mergeCell ref="D16:D17"/>
    <mergeCell ref="E16:E17"/>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54"/>
  <sheetViews>
    <sheetView topLeftCell="A130" zoomScaleNormal="100" workbookViewId="0">
      <selection activeCell="U74" sqref="U74"/>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141" t="s">
        <v>56</v>
      </c>
      <c r="C2" s="141"/>
      <c r="D2" s="141"/>
      <c r="E2" s="141"/>
      <c r="F2" s="141"/>
      <c r="G2" s="141"/>
      <c r="H2" s="141"/>
      <c r="I2" s="141"/>
      <c r="J2" s="141"/>
      <c r="K2" s="141"/>
      <c r="L2" s="141"/>
      <c r="M2" s="141"/>
      <c r="N2" s="141"/>
      <c r="O2" s="141"/>
      <c r="P2" s="141"/>
      <c r="Q2" s="141"/>
    </row>
    <row r="3" spans="2:17" ht="15.75" x14ac:dyDescent="0.25">
      <c r="B3" s="141" t="s">
        <v>57</v>
      </c>
      <c r="C3" s="141"/>
      <c r="D3" s="141"/>
      <c r="E3" s="141"/>
      <c r="F3" s="141"/>
      <c r="G3" s="141"/>
      <c r="H3" s="141"/>
      <c r="I3" s="141"/>
      <c r="J3" s="141"/>
      <c r="K3" s="141"/>
      <c r="L3" s="141"/>
      <c r="M3" s="141"/>
      <c r="N3" s="141"/>
      <c r="O3" s="141"/>
      <c r="P3" s="141"/>
      <c r="Q3" s="141"/>
    </row>
    <row r="4" spans="2:17" ht="15.75" x14ac:dyDescent="0.25">
      <c r="B4" s="7"/>
      <c r="C4" s="7"/>
      <c r="D4" s="7"/>
      <c r="E4" s="7"/>
      <c r="F4" s="7"/>
      <c r="G4" s="7"/>
      <c r="H4" s="7"/>
      <c r="I4" s="7"/>
      <c r="J4" s="7"/>
      <c r="K4" s="7"/>
      <c r="L4" s="7"/>
      <c r="M4" s="7"/>
      <c r="N4" s="7"/>
      <c r="O4" s="7"/>
      <c r="P4" s="7"/>
      <c r="Q4" s="7"/>
    </row>
    <row r="5" spans="2:17" ht="15.75" x14ac:dyDescent="0.25">
      <c r="B5" s="141" t="s">
        <v>253</v>
      </c>
      <c r="C5" s="141"/>
      <c r="D5" s="141"/>
      <c r="E5" s="141"/>
      <c r="F5" s="141"/>
      <c r="G5" s="141"/>
      <c r="H5" s="141"/>
      <c r="I5" s="141"/>
      <c r="J5" s="141"/>
      <c r="K5" s="141"/>
      <c r="L5" s="141"/>
      <c r="M5" s="141"/>
      <c r="N5" s="141"/>
      <c r="O5" s="141"/>
      <c r="P5" s="141"/>
      <c r="Q5" s="141"/>
    </row>
    <row r="6" spans="2:17" ht="15.75" x14ac:dyDescent="0.25">
      <c r="B6" s="6"/>
      <c r="C6" s="6"/>
      <c r="D6" s="6"/>
      <c r="E6" s="6"/>
      <c r="F6" s="6"/>
      <c r="G6" s="6"/>
      <c r="H6" s="6"/>
      <c r="I6" s="6"/>
      <c r="J6" s="6"/>
      <c r="K6" s="6"/>
      <c r="L6" s="6"/>
      <c r="M6" s="6"/>
      <c r="N6" s="6"/>
      <c r="O6" s="6"/>
      <c r="P6" s="6"/>
      <c r="Q6" s="6"/>
    </row>
    <row r="7" spans="2:17" ht="15.75" x14ac:dyDescent="0.25">
      <c r="B7" s="141" t="s">
        <v>271</v>
      </c>
      <c r="C7" s="141"/>
      <c r="D7" s="141"/>
      <c r="E7" s="141"/>
      <c r="F7" s="141"/>
      <c r="G7" s="141"/>
      <c r="H7" s="141"/>
      <c r="I7" s="141"/>
      <c r="J7" s="141"/>
      <c r="K7" s="141"/>
      <c r="L7" s="141"/>
      <c r="M7" s="141"/>
      <c r="N7" s="141"/>
      <c r="O7" s="141"/>
      <c r="P7" s="141"/>
      <c r="Q7" s="141"/>
    </row>
    <row r="8" spans="2:17" ht="15.75" x14ac:dyDescent="0.25">
      <c r="B8" s="6"/>
      <c r="C8" s="6"/>
      <c r="D8" s="6"/>
      <c r="E8" s="6"/>
      <c r="F8" s="6"/>
      <c r="G8" s="6"/>
      <c r="H8" s="6"/>
      <c r="I8" s="6"/>
      <c r="J8" s="6"/>
      <c r="K8" s="6"/>
      <c r="L8" s="6"/>
      <c r="M8" s="6"/>
      <c r="N8" s="6"/>
      <c r="O8" s="6"/>
      <c r="P8" s="6"/>
      <c r="Q8" s="6"/>
    </row>
    <row r="9" spans="2:17" ht="15.75" x14ac:dyDescent="0.25">
      <c r="B9" s="121" t="s">
        <v>58</v>
      </c>
      <c r="C9" s="121"/>
      <c r="D9" s="121"/>
      <c r="E9" s="121"/>
      <c r="F9" s="121"/>
      <c r="G9" s="121"/>
      <c r="H9" s="121"/>
      <c r="I9" s="7"/>
      <c r="J9" s="7"/>
      <c r="K9" s="7"/>
      <c r="L9" s="7"/>
      <c r="M9" s="7"/>
      <c r="N9" s="7"/>
      <c r="O9" s="7"/>
      <c r="P9" s="7"/>
      <c r="Q9" s="7"/>
    </row>
    <row r="10" spans="2:17" ht="21.6" customHeight="1" x14ac:dyDescent="0.25">
      <c r="B10" s="123" t="s">
        <v>3</v>
      </c>
      <c r="C10" s="123" t="s">
        <v>59</v>
      </c>
      <c r="D10" s="123"/>
      <c r="E10" s="122" t="s">
        <v>60</v>
      </c>
      <c r="F10" s="122"/>
      <c r="G10" s="122"/>
      <c r="H10" s="122" t="s">
        <v>61</v>
      </c>
      <c r="I10" s="122"/>
      <c r="J10" s="122"/>
      <c r="K10" s="123" t="s">
        <v>62</v>
      </c>
      <c r="L10" s="123"/>
      <c r="M10" s="123"/>
      <c r="N10" s="123"/>
    </row>
    <row r="11" spans="2:17" ht="34.15" customHeight="1" x14ac:dyDescent="0.25">
      <c r="B11" s="123"/>
      <c r="C11" s="123"/>
      <c r="D11" s="123"/>
      <c r="E11" s="122"/>
      <c r="F11" s="122"/>
      <c r="G11" s="122"/>
      <c r="H11" s="122"/>
      <c r="I11" s="122"/>
      <c r="J11" s="122"/>
      <c r="K11" s="122" t="s">
        <v>63</v>
      </c>
      <c r="L11" s="122"/>
      <c r="M11" s="122"/>
      <c r="N11" s="3" t="s">
        <v>64</v>
      </c>
      <c r="O11" s="1"/>
      <c r="P11" s="1"/>
      <c r="Q11" s="1"/>
    </row>
    <row r="12" spans="2:17" ht="15.75" x14ac:dyDescent="0.25">
      <c r="B12" s="4">
        <v>1</v>
      </c>
      <c r="C12" s="156">
        <v>2</v>
      </c>
      <c r="D12" s="156"/>
      <c r="E12" s="156">
        <v>3</v>
      </c>
      <c r="F12" s="156"/>
      <c r="G12" s="156"/>
      <c r="H12" s="156">
        <v>4</v>
      </c>
      <c r="I12" s="156"/>
      <c r="J12" s="156"/>
      <c r="K12" s="156">
        <v>5</v>
      </c>
      <c r="L12" s="156"/>
      <c r="M12" s="156"/>
      <c r="N12" s="4">
        <v>6</v>
      </c>
    </row>
    <row r="13" spans="2:17" ht="15.75" x14ac:dyDescent="0.25">
      <c r="B13" s="192" t="s">
        <v>15</v>
      </c>
      <c r="C13" s="194" t="s">
        <v>65</v>
      </c>
      <c r="D13" s="195"/>
      <c r="E13" s="198" t="s">
        <v>66</v>
      </c>
      <c r="F13" s="199"/>
      <c r="G13" s="200"/>
      <c r="H13" s="157">
        <v>7140</v>
      </c>
      <c r="I13" s="158"/>
      <c r="J13" s="158"/>
      <c r="K13" s="157">
        <v>7140</v>
      </c>
      <c r="L13" s="158"/>
      <c r="M13" s="158"/>
      <c r="N13" s="13">
        <f>O58</f>
        <v>7454</v>
      </c>
    </row>
    <row r="14" spans="2:17" ht="15.75" x14ac:dyDescent="0.25">
      <c r="B14" s="193"/>
      <c r="C14" s="196"/>
      <c r="D14" s="197"/>
      <c r="E14" s="201"/>
      <c r="F14" s="202"/>
      <c r="G14" s="203"/>
      <c r="H14" s="187" t="s">
        <v>157</v>
      </c>
      <c r="I14" s="188"/>
      <c r="J14" s="189"/>
      <c r="K14" s="187" t="s">
        <v>18</v>
      </c>
      <c r="L14" s="188"/>
      <c r="M14" s="189"/>
      <c r="N14" s="11" t="s">
        <v>23</v>
      </c>
      <c r="O14" s="60"/>
      <c r="P14" s="61"/>
    </row>
    <row r="15" spans="2:17" ht="15.75" x14ac:dyDescent="0.25">
      <c r="B15" s="192" t="s">
        <v>48</v>
      </c>
      <c r="C15" s="194" t="s">
        <v>68</v>
      </c>
      <c r="D15" s="195"/>
      <c r="E15" s="198" t="s">
        <v>69</v>
      </c>
      <c r="F15" s="199"/>
      <c r="G15" s="200"/>
      <c r="H15" s="157">
        <v>1200</v>
      </c>
      <c r="I15" s="159"/>
      <c r="J15" s="159"/>
      <c r="K15" s="157">
        <v>1200</v>
      </c>
      <c r="L15" s="159"/>
      <c r="M15" s="159"/>
      <c r="N15" s="13">
        <f>O52</f>
        <v>1521</v>
      </c>
    </row>
    <row r="16" spans="2:17" ht="33.75" customHeight="1" x14ac:dyDescent="0.25">
      <c r="B16" s="193"/>
      <c r="C16" s="196"/>
      <c r="D16" s="197"/>
      <c r="E16" s="201"/>
      <c r="F16" s="202"/>
      <c r="G16" s="203"/>
      <c r="H16" s="187" t="s">
        <v>157</v>
      </c>
      <c r="I16" s="188"/>
      <c r="J16" s="189"/>
      <c r="K16" s="187" t="s">
        <v>18</v>
      </c>
      <c r="L16" s="188"/>
      <c r="M16" s="189"/>
      <c r="N16" s="11" t="s">
        <v>23</v>
      </c>
    </row>
    <row r="17" spans="2:14" ht="15.75" x14ac:dyDescent="0.25">
      <c r="B17" s="192" t="s">
        <v>49</v>
      </c>
      <c r="C17" s="194" t="s">
        <v>71</v>
      </c>
      <c r="D17" s="195"/>
      <c r="E17" s="198" t="s">
        <v>272</v>
      </c>
      <c r="F17" s="199"/>
      <c r="G17" s="200"/>
      <c r="H17" s="160">
        <v>0</v>
      </c>
      <c r="I17" s="158"/>
      <c r="J17" s="158"/>
      <c r="K17" s="160">
        <v>0</v>
      </c>
      <c r="L17" s="158"/>
      <c r="M17" s="158"/>
      <c r="N17" s="13">
        <f>O60</f>
        <v>2025</v>
      </c>
    </row>
    <row r="18" spans="2:14" ht="15.75" x14ac:dyDescent="0.25">
      <c r="B18" s="193"/>
      <c r="C18" s="196"/>
      <c r="D18" s="197"/>
      <c r="E18" s="201"/>
      <c r="F18" s="202"/>
      <c r="G18" s="203"/>
      <c r="H18" s="187" t="s">
        <v>157</v>
      </c>
      <c r="I18" s="188"/>
      <c r="J18" s="189"/>
      <c r="K18" s="187" t="s">
        <v>18</v>
      </c>
      <c r="L18" s="188"/>
      <c r="M18" s="189"/>
      <c r="N18" s="11" t="s">
        <v>23</v>
      </c>
    </row>
    <row r="19" spans="2:14" ht="15.75" x14ac:dyDescent="0.25">
      <c r="B19" s="192" t="s">
        <v>50</v>
      </c>
      <c r="C19" s="194" t="s">
        <v>67</v>
      </c>
      <c r="D19" s="195"/>
      <c r="E19" s="198" t="s">
        <v>31</v>
      </c>
      <c r="F19" s="199"/>
      <c r="G19" s="200"/>
      <c r="H19" s="160">
        <v>6.5</v>
      </c>
      <c r="I19" s="158"/>
      <c r="J19" s="158"/>
      <c r="K19" s="160">
        <v>6.5</v>
      </c>
      <c r="L19" s="158"/>
      <c r="M19" s="158"/>
      <c r="N19" s="13">
        <f>O56</f>
        <v>13</v>
      </c>
    </row>
    <row r="20" spans="2:14" ht="48.75" customHeight="1" x14ac:dyDescent="0.25">
      <c r="B20" s="193"/>
      <c r="C20" s="196"/>
      <c r="D20" s="197"/>
      <c r="E20" s="201"/>
      <c r="F20" s="202"/>
      <c r="G20" s="203"/>
      <c r="H20" s="187" t="s">
        <v>157</v>
      </c>
      <c r="I20" s="188"/>
      <c r="J20" s="189"/>
      <c r="K20" s="187" t="s">
        <v>18</v>
      </c>
      <c r="L20" s="188"/>
      <c r="M20" s="189"/>
      <c r="N20" s="11" t="s">
        <v>23</v>
      </c>
    </row>
    <row r="21" spans="2:14" ht="15.75" x14ac:dyDescent="0.25">
      <c r="B21" s="204" t="s">
        <v>51</v>
      </c>
      <c r="C21" s="204" t="s">
        <v>70</v>
      </c>
      <c r="D21" s="204"/>
      <c r="E21" s="205" t="s">
        <v>273</v>
      </c>
      <c r="F21" s="205"/>
      <c r="G21" s="205"/>
      <c r="H21" s="160">
        <v>0</v>
      </c>
      <c r="I21" s="158"/>
      <c r="J21" s="158"/>
      <c r="K21" s="160">
        <v>0</v>
      </c>
      <c r="L21" s="158"/>
      <c r="M21" s="158"/>
      <c r="N21" s="13">
        <f>O54</f>
        <v>1280</v>
      </c>
    </row>
    <row r="22" spans="2:14" ht="33.75" customHeight="1" x14ac:dyDescent="0.25">
      <c r="B22" s="204"/>
      <c r="C22" s="204"/>
      <c r="D22" s="204"/>
      <c r="E22" s="205"/>
      <c r="F22" s="205"/>
      <c r="G22" s="205"/>
      <c r="H22" s="187" t="s">
        <v>157</v>
      </c>
      <c r="I22" s="188"/>
      <c r="J22" s="189"/>
      <c r="K22" s="187" t="s">
        <v>18</v>
      </c>
      <c r="L22" s="188"/>
      <c r="M22" s="189"/>
      <c r="N22" s="11" t="s">
        <v>23</v>
      </c>
    </row>
    <row r="25" spans="2:14" ht="15.75" x14ac:dyDescent="0.25">
      <c r="B25" s="121" t="s">
        <v>72</v>
      </c>
      <c r="C25" s="121"/>
      <c r="D25" s="121"/>
      <c r="E25" s="121"/>
      <c r="F25" s="121"/>
      <c r="G25" s="121"/>
    </row>
    <row r="26" spans="2:14" ht="15.75" x14ac:dyDescent="0.25">
      <c r="B26" s="190" t="s">
        <v>73</v>
      </c>
      <c r="C26" s="190"/>
      <c r="D26" s="190"/>
      <c r="E26" s="190"/>
      <c r="F26" s="190" t="s">
        <v>74</v>
      </c>
      <c r="G26" s="190"/>
      <c r="H26" s="190"/>
    </row>
    <row r="27" spans="2:14" ht="15.75" x14ac:dyDescent="0.25">
      <c r="B27" s="191">
        <v>1</v>
      </c>
      <c r="C27" s="191"/>
      <c r="D27" s="191"/>
      <c r="E27" s="191"/>
      <c r="F27" s="191">
        <v>2</v>
      </c>
      <c r="G27" s="191"/>
      <c r="H27" s="191"/>
    </row>
    <row r="28" spans="2:14" ht="15.75" x14ac:dyDescent="0.25">
      <c r="B28" s="153" t="s">
        <v>75</v>
      </c>
      <c r="C28" s="153"/>
      <c r="D28" s="153"/>
      <c r="E28" s="153"/>
      <c r="F28" s="154">
        <f>F29+F31+F35+F39</f>
        <v>18883575</v>
      </c>
      <c r="G28" s="154"/>
      <c r="H28" s="154"/>
    </row>
    <row r="29" spans="2:14" ht="15.75" x14ac:dyDescent="0.25">
      <c r="B29" s="153" t="s">
        <v>76</v>
      </c>
      <c r="C29" s="153"/>
      <c r="D29" s="153"/>
      <c r="E29" s="153"/>
      <c r="F29" s="152"/>
      <c r="G29" s="152"/>
      <c r="H29" s="152"/>
    </row>
    <row r="30" spans="2:14" ht="15.75" x14ac:dyDescent="0.25">
      <c r="B30" s="151"/>
      <c r="C30" s="151"/>
      <c r="D30" s="151"/>
      <c r="E30" s="151"/>
      <c r="F30" s="152"/>
      <c r="G30" s="152"/>
      <c r="H30" s="152"/>
    </row>
    <row r="31" spans="2:14" ht="31.15" customHeight="1" x14ac:dyDescent="0.25">
      <c r="B31" s="153" t="s">
        <v>336</v>
      </c>
      <c r="C31" s="153"/>
      <c r="D31" s="153"/>
      <c r="E31" s="153"/>
      <c r="F31" s="154">
        <f>F34</f>
        <v>0</v>
      </c>
      <c r="G31" s="154"/>
      <c r="H31" s="154"/>
    </row>
    <row r="32" spans="2:14" ht="15.75" x14ac:dyDescent="0.25">
      <c r="B32" s="151" t="s">
        <v>274</v>
      </c>
      <c r="C32" s="151"/>
      <c r="D32" s="151"/>
      <c r="E32" s="151"/>
      <c r="F32" s="152"/>
      <c r="G32" s="152"/>
      <c r="H32" s="152"/>
    </row>
    <row r="33" spans="2:17" ht="31.5" customHeight="1" x14ac:dyDescent="0.25">
      <c r="B33" s="151" t="s">
        <v>275</v>
      </c>
      <c r="C33" s="151"/>
      <c r="D33" s="151"/>
      <c r="E33" s="151"/>
      <c r="F33" s="152"/>
      <c r="G33" s="152"/>
      <c r="H33" s="152"/>
    </row>
    <row r="34" spans="2:17" ht="15.75" x14ac:dyDescent="0.25">
      <c r="B34" s="151" t="s">
        <v>77</v>
      </c>
      <c r="C34" s="151"/>
      <c r="D34" s="151"/>
      <c r="E34" s="151"/>
      <c r="F34" s="152"/>
      <c r="G34" s="152"/>
      <c r="H34" s="152"/>
    </row>
    <row r="35" spans="2:17" ht="15.75" x14ac:dyDescent="0.25">
      <c r="B35" s="153" t="s">
        <v>337</v>
      </c>
      <c r="C35" s="153"/>
      <c r="D35" s="153"/>
      <c r="E35" s="153"/>
      <c r="F35" s="154">
        <f>F38</f>
        <v>18883575</v>
      </c>
      <c r="G35" s="154"/>
      <c r="H35" s="154"/>
    </row>
    <row r="36" spans="2:17" ht="15.75" x14ac:dyDescent="0.25">
      <c r="B36" s="151" t="s">
        <v>276</v>
      </c>
      <c r="C36" s="151"/>
      <c r="D36" s="151"/>
      <c r="E36" s="151"/>
      <c r="F36" s="152"/>
      <c r="G36" s="152"/>
      <c r="H36" s="152"/>
    </row>
    <row r="37" spans="2:17" ht="31.5" customHeight="1" x14ac:dyDescent="0.25">
      <c r="B37" s="151" t="s">
        <v>277</v>
      </c>
      <c r="C37" s="151"/>
      <c r="D37" s="151"/>
      <c r="E37" s="151"/>
      <c r="F37" s="152"/>
      <c r="G37" s="152"/>
      <c r="H37" s="152"/>
    </row>
    <row r="38" spans="2:17" ht="15.75" x14ac:dyDescent="0.25">
      <c r="B38" s="151" t="s">
        <v>78</v>
      </c>
      <c r="C38" s="151"/>
      <c r="D38" s="151"/>
      <c r="E38" s="151"/>
      <c r="F38" s="152">
        <f>L132</f>
        <v>18883575</v>
      </c>
      <c r="G38" s="152"/>
      <c r="H38" s="152"/>
    </row>
    <row r="39" spans="2:17" ht="15.75" x14ac:dyDescent="0.25">
      <c r="B39" s="153" t="s">
        <v>278</v>
      </c>
      <c r="C39" s="153"/>
      <c r="D39" s="153"/>
      <c r="E39" s="153"/>
      <c r="F39" s="152"/>
      <c r="G39" s="152"/>
      <c r="H39" s="152"/>
    </row>
    <row r="40" spans="2:17" ht="15.75" x14ac:dyDescent="0.25">
      <c r="B40" s="151"/>
      <c r="C40" s="151"/>
      <c r="D40" s="151"/>
      <c r="E40" s="151"/>
      <c r="F40" s="152"/>
      <c r="G40" s="152"/>
      <c r="H40" s="152"/>
    </row>
    <row r="41" spans="2:17" ht="15.75" x14ac:dyDescent="0.25">
      <c r="B41" s="153" t="s">
        <v>79</v>
      </c>
      <c r="C41" s="153"/>
      <c r="D41" s="153"/>
      <c r="E41" s="153"/>
      <c r="F41" s="154">
        <f>SUM(F42:H44)</f>
        <v>3332396.3</v>
      </c>
      <c r="G41" s="154"/>
      <c r="H41" s="154"/>
    </row>
    <row r="42" spans="2:17" ht="15.75" x14ac:dyDescent="0.25">
      <c r="B42" s="151" t="s">
        <v>80</v>
      </c>
      <c r="C42" s="151"/>
      <c r="D42" s="151"/>
      <c r="E42" s="151"/>
      <c r="F42" s="152">
        <f>M132</f>
        <v>3332396.3</v>
      </c>
      <c r="G42" s="152"/>
      <c r="H42" s="152"/>
    </row>
    <row r="43" spans="2:17" ht="15.75" x14ac:dyDescent="0.25">
      <c r="B43" s="151" t="s">
        <v>81</v>
      </c>
      <c r="C43" s="151"/>
      <c r="D43" s="151"/>
      <c r="E43" s="151"/>
      <c r="F43" s="152">
        <v>0</v>
      </c>
      <c r="G43" s="152"/>
      <c r="H43" s="152"/>
    </row>
    <row r="44" spans="2:17" ht="15.75" x14ac:dyDescent="0.25">
      <c r="B44" s="151" t="s">
        <v>82</v>
      </c>
      <c r="C44" s="151"/>
      <c r="D44" s="151"/>
      <c r="E44" s="151"/>
      <c r="F44" s="152">
        <v>0</v>
      </c>
      <c r="G44" s="152"/>
      <c r="H44" s="152"/>
    </row>
    <row r="45" spans="2:17" ht="15.75" x14ac:dyDescent="0.25">
      <c r="B45" s="153" t="s">
        <v>83</v>
      </c>
      <c r="C45" s="153"/>
      <c r="D45" s="153"/>
      <c r="E45" s="153"/>
      <c r="F45" s="154">
        <f>F28+F41</f>
        <v>22215971.300000001</v>
      </c>
      <c r="G45" s="154"/>
      <c r="H45" s="154"/>
    </row>
    <row r="47" spans="2:17" ht="15.75" x14ac:dyDescent="0.25">
      <c r="B47" s="121" t="s">
        <v>84</v>
      </c>
      <c r="C47" s="121"/>
      <c r="D47" s="121"/>
      <c r="E47" s="121"/>
      <c r="F47" s="121"/>
      <c r="G47" s="121"/>
      <c r="H47" s="121"/>
    </row>
    <row r="48" spans="2:17" ht="16.149999999999999" customHeight="1" x14ac:dyDescent="0.25">
      <c r="B48" s="163" t="s">
        <v>85</v>
      </c>
      <c r="C48" s="122" t="s">
        <v>86</v>
      </c>
      <c r="D48" s="122" t="s">
        <v>87</v>
      </c>
      <c r="E48" s="122" t="s">
        <v>88</v>
      </c>
      <c r="F48" s="122" t="s">
        <v>89</v>
      </c>
      <c r="G48" s="122" t="s">
        <v>90</v>
      </c>
      <c r="H48" s="122" t="s">
        <v>91</v>
      </c>
      <c r="I48" s="122" t="s">
        <v>92</v>
      </c>
      <c r="J48" s="122"/>
      <c r="K48" s="122"/>
      <c r="L48" s="122"/>
      <c r="M48" s="122"/>
      <c r="N48" s="122" t="s">
        <v>6</v>
      </c>
      <c r="O48" s="122"/>
      <c r="P48" s="122" t="s">
        <v>93</v>
      </c>
      <c r="Q48" s="122" t="s">
        <v>94</v>
      </c>
    </row>
    <row r="49" spans="2:17" ht="46.9" customHeight="1" x14ac:dyDescent="0.25">
      <c r="B49" s="164"/>
      <c r="C49" s="122"/>
      <c r="D49" s="122"/>
      <c r="E49" s="122"/>
      <c r="F49" s="122"/>
      <c r="G49" s="122"/>
      <c r="H49" s="122"/>
      <c r="I49" s="122" t="s">
        <v>45</v>
      </c>
      <c r="J49" s="122" t="s">
        <v>95</v>
      </c>
      <c r="K49" s="122"/>
      <c r="L49" s="122"/>
      <c r="M49" s="122" t="s">
        <v>96</v>
      </c>
      <c r="N49" s="122" t="s">
        <v>97</v>
      </c>
      <c r="O49" s="122" t="s">
        <v>98</v>
      </c>
      <c r="P49" s="122"/>
      <c r="Q49" s="122"/>
    </row>
    <row r="50" spans="2:17" ht="96" customHeight="1" x14ac:dyDescent="0.25">
      <c r="B50" s="165"/>
      <c r="C50" s="122"/>
      <c r="D50" s="122"/>
      <c r="E50" s="122"/>
      <c r="F50" s="122"/>
      <c r="G50" s="122"/>
      <c r="H50" s="122"/>
      <c r="I50" s="122"/>
      <c r="J50" s="3" t="s">
        <v>99</v>
      </c>
      <c r="K50" s="3" t="s">
        <v>100</v>
      </c>
      <c r="L50" s="3" t="s">
        <v>101</v>
      </c>
      <c r="M50" s="122"/>
      <c r="N50" s="122"/>
      <c r="O50" s="122"/>
      <c r="P50" s="122"/>
      <c r="Q50" s="122"/>
    </row>
    <row r="51" spans="2:17" ht="15.75" x14ac:dyDescent="0.25">
      <c r="B51" s="4">
        <v>1</v>
      </c>
      <c r="C51" s="4">
        <v>2</v>
      </c>
      <c r="D51" s="4">
        <v>3</v>
      </c>
      <c r="E51" s="4">
        <v>4</v>
      </c>
      <c r="F51" s="4">
        <v>5</v>
      </c>
      <c r="G51" s="4">
        <v>6</v>
      </c>
      <c r="H51" s="4">
        <v>7</v>
      </c>
      <c r="I51" s="4">
        <v>8</v>
      </c>
      <c r="J51" s="4">
        <v>9</v>
      </c>
      <c r="K51" s="4">
        <v>10</v>
      </c>
      <c r="L51" s="4">
        <v>11</v>
      </c>
      <c r="M51" s="4">
        <v>12</v>
      </c>
      <c r="N51" s="4">
        <v>13</v>
      </c>
      <c r="O51" s="4">
        <v>14</v>
      </c>
      <c r="P51" s="4">
        <v>15</v>
      </c>
      <c r="Q51" s="4">
        <v>16</v>
      </c>
    </row>
    <row r="52" spans="2:17" ht="15.75" x14ac:dyDescent="0.25">
      <c r="B52" s="166" t="s">
        <v>279</v>
      </c>
      <c r="C52" s="146" t="s">
        <v>102</v>
      </c>
      <c r="D52" s="119" t="s">
        <v>280</v>
      </c>
      <c r="E52" s="119" t="s">
        <v>281</v>
      </c>
      <c r="F52" s="119" t="s">
        <v>282</v>
      </c>
      <c r="G52" s="119" t="s">
        <v>283</v>
      </c>
      <c r="H52" s="146" t="s">
        <v>103</v>
      </c>
      <c r="I52" s="171">
        <f>I132</f>
        <v>22215971.300000001</v>
      </c>
      <c r="J52" s="171">
        <f t="shared" ref="J52:M52" si="0">J132</f>
        <v>0</v>
      </c>
      <c r="K52" s="171">
        <f t="shared" si="0"/>
        <v>0</v>
      </c>
      <c r="L52" s="171">
        <f t="shared" si="0"/>
        <v>18883575</v>
      </c>
      <c r="M52" s="171">
        <f t="shared" si="0"/>
        <v>3332396.3</v>
      </c>
      <c r="N52" s="119" t="s">
        <v>284</v>
      </c>
      <c r="O52" s="13">
        <f>O74+O89+O100+O106+O112+O130</f>
        <v>1521</v>
      </c>
      <c r="P52" s="158"/>
      <c r="Q52" s="146"/>
    </row>
    <row r="53" spans="2:17" ht="33.75" customHeight="1" x14ac:dyDescent="0.25">
      <c r="B53" s="167"/>
      <c r="C53" s="147"/>
      <c r="D53" s="126"/>
      <c r="E53" s="126"/>
      <c r="F53" s="126"/>
      <c r="G53" s="126"/>
      <c r="H53" s="147"/>
      <c r="I53" s="172"/>
      <c r="J53" s="172"/>
      <c r="K53" s="172"/>
      <c r="L53" s="172"/>
      <c r="M53" s="172"/>
      <c r="N53" s="139"/>
      <c r="O53" s="11" t="s">
        <v>23</v>
      </c>
      <c r="P53" s="161"/>
      <c r="Q53" s="147"/>
    </row>
    <row r="54" spans="2:17" ht="15.75" x14ac:dyDescent="0.25">
      <c r="B54" s="167"/>
      <c r="C54" s="147"/>
      <c r="D54" s="126"/>
      <c r="E54" s="126"/>
      <c r="F54" s="126"/>
      <c r="G54" s="126"/>
      <c r="H54" s="147"/>
      <c r="I54" s="172"/>
      <c r="J54" s="172"/>
      <c r="K54" s="172"/>
      <c r="L54" s="172"/>
      <c r="M54" s="172"/>
      <c r="N54" s="119" t="s">
        <v>285</v>
      </c>
      <c r="O54" s="13">
        <f>O79+O111+O125</f>
        <v>1280</v>
      </c>
      <c r="P54" s="161"/>
      <c r="Q54" s="147"/>
    </row>
    <row r="55" spans="2:17" ht="50.25" customHeight="1" x14ac:dyDescent="0.25">
      <c r="B55" s="167"/>
      <c r="C55" s="147"/>
      <c r="D55" s="126"/>
      <c r="E55" s="126"/>
      <c r="F55" s="126"/>
      <c r="G55" s="126"/>
      <c r="H55" s="147"/>
      <c r="I55" s="172"/>
      <c r="J55" s="172"/>
      <c r="K55" s="172"/>
      <c r="L55" s="172"/>
      <c r="M55" s="172"/>
      <c r="N55" s="139"/>
      <c r="O55" s="11" t="s">
        <v>23</v>
      </c>
      <c r="P55" s="161"/>
      <c r="Q55" s="147"/>
    </row>
    <row r="56" spans="2:17" ht="15.75" x14ac:dyDescent="0.25">
      <c r="B56" s="167"/>
      <c r="C56" s="147"/>
      <c r="D56" s="126"/>
      <c r="E56" s="126"/>
      <c r="F56" s="126"/>
      <c r="G56" s="126"/>
      <c r="H56" s="147"/>
      <c r="I56" s="172"/>
      <c r="J56" s="172"/>
      <c r="K56" s="172"/>
      <c r="L56" s="172"/>
      <c r="M56" s="172"/>
      <c r="N56" s="119" t="s">
        <v>326</v>
      </c>
      <c r="O56" s="13">
        <v>13</v>
      </c>
      <c r="P56" s="161"/>
      <c r="Q56" s="147"/>
    </row>
    <row r="57" spans="2:17" ht="49.5" customHeight="1" x14ac:dyDescent="0.25">
      <c r="B57" s="167"/>
      <c r="C57" s="147"/>
      <c r="D57" s="126"/>
      <c r="E57" s="126"/>
      <c r="F57" s="126"/>
      <c r="G57" s="126"/>
      <c r="H57" s="147"/>
      <c r="I57" s="172"/>
      <c r="J57" s="172"/>
      <c r="K57" s="172"/>
      <c r="L57" s="172"/>
      <c r="M57" s="172"/>
      <c r="N57" s="139"/>
      <c r="O57" s="11" t="s">
        <v>23</v>
      </c>
      <c r="P57" s="161"/>
      <c r="Q57" s="147"/>
    </row>
    <row r="58" spans="2:17" ht="15.75" x14ac:dyDescent="0.25">
      <c r="B58" s="167"/>
      <c r="C58" s="147"/>
      <c r="D58" s="126"/>
      <c r="E58" s="126"/>
      <c r="F58" s="126"/>
      <c r="G58" s="126"/>
      <c r="H58" s="147"/>
      <c r="I58" s="172"/>
      <c r="J58" s="172"/>
      <c r="K58" s="172"/>
      <c r="L58" s="172"/>
      <c r="M58" s="172"/>
      <c r="N58" s="119" t="s">
        <v>286</v>
      </c>
      <c r="O58" s="13">
        <f>O78+O83+O90+O93+O97+O103+O113+O126+O131</f>
        <v>7454</v>
      </c>
      <c r="P58" s="161"/>
      <c r="Q58" s="147"/>
    </row>
    <row r="59" spans="2:17" ht="33.75" customHeight="1" x14ac:dyDescent="0.25">
      <c r="B59" s="167"/>
      <c r="C59" s="147"/>
      <c r="D59" s="126"/>
      <c r="E59" s="126"/>
      <c r="F59" s="126"/>
      <c r="G59" s="126"/>
      <c r="H59" s="147"/>
      <c r="I59" s="172"/>
      <c r="J59" s="172"/>
      <c r="K59" s="172"/>
      <c r="L59" s="172"/>
      <c r="M59" s="172"/>
      <c r="N59" s="139"/>
      <c r="O59" s="11" t="s">
        <v>23</v>
      </c>
      <c r="P59" s="161"/>
      <c r="Q59" s="147"/>
    </row>
    <row r="60" spans="2:17" ht="15.75" x14ac:dyDescent="0.25">
      <c r="B60" s="167"/>
      <c r="C60" s="147"/>
      <c r="D60" s="126"/>
      <c r="E60" s="126"/>
      <c r="F60" s="126"/>
      <c r="G60" s="126"/>
      <c r="H60" s="147"/>
      <c r="I60" s="172"/>
      <c r="J60" s="172"/>
      <c r="K60" s="172"/>
      <c r="L60" s="172"/>
      <c r="M60" s="172"/>
      <c r="N60" s="119" t="s">
        <v>316</v>
      </c>
      <c r="O60" s="13">
        <f>O82+O92+O99+O102+O110+O129</f>
        <v>2025</v>
      </c>
      <c r="P60" s="161"/>
      <c r="Q60" s="147"/>
    </row>
    <row r="61" spans="2:17" ht="32.25" customHeight="1" x14ac:dyDescent="0.25">
      <c r="B61" s="167"/>
      <c r="C61" s="147"/>
      <c r="D61" s="126"/>
      <c r="E61" s="126"/>
      <c r="F61" s="126"/>
      <c r="G61" s="126"/>
      <c r="H61" s="147"/>
      <c r="I61" s="172"/>
      <c r="J61" s="172"/>
      <c r="K61" s="172"/>
      <c r="L61" s="172"/>
      <c r="M61" s="172"/>
      <c r="N61" s="139"/>
      <c r="O61" s="11" t="s">
        <v>23</v>
      </c>
      <c r="P61" s="161"/>
      <c r="Q61" s="147"/>
    </row>
    <row r="62" spans="2:17" ht="15.75" x14ac:dyDescent="0.25">
      <c r="B62" s="167"/>
      <c r="C62" s="147"/>
      <c r="D62" s="126"/>
      <c r="E62" s="126"/>
      <c r="F62" s="126"/>
      <c r="G62" s="126"/>
      <c r="H62" s="147"/>
      <c r="I62" s="172"/>
      <c r="J62" s="172"/>
      <c r="K62" s="172"/>
      <c r="L62" s="172"/>
      <c r="M62" s="172"/>
      <c r="N62" s="119" t="s">
        <v>287</v>
      </c>
      <c r="O62" s="13">
        <f>O72+O84+O104</f>
        <v>80</v>
      </c>
      <c r="P62" s="161"/>
      <c r="Q62" s="147"/>
    </row>
    <row r="63" spans="2:17" ht="15.75" x14ac:dyDescent="0.25">
      <c r="B63" s="167"/>
      <c r="C63" s="147"/>
      <c r="D63" s="126"/>
      <c r="E63" s="126"/>
      <c r="F63" s="126"/>
      <c r="G63" s="126"/>
      <c r="H63" s="147"/>
      <c r="I63" s="172"/>
      <c r="J63" s="172"/>
      <c r="K63" s="172"/>
      <c r="L63" s="172"/>
      <c r="M63" s="172"/>
      <c r="N63" s="139"/>
      <c r="O63" s="11" t="s">
        <v>23</v>
      </c>
      <c r="P63" s="161"/>
      <c r="Q63" s="147"/>
    </row>
    <row r="64" spans="2:17" ht="15.75" x14ac:dyDescent="0.25">
      <c r="B64" s="167"/>
      <c r="C64" s="147"/>
      <c r="D64" s="126"/>
      <c r="E64" s="126"/>
      <c r="F64" s="126"/>
      <c r="G64" s="126"/>
      <c r="H64" s="147"/>
      <c r="I64" s="172"/>
      <c r="J64" s="172"/>
      <c r="K64" s="172"/>
      <c r="L64" s="172"/>
      <c r="M64" s="172"/>
      <c r="N64" s="119" t="s">
        <v>288</v>
      </c>
      <c r="O64" s="13">
        <f>O75+O85+O94+O121</f>
        <v>8</v>
      </c>
      <c r="P64" s="161"/>
      <c r="Q64" s="147"/>
    </row>
    <row r="65" spans="2:19" ht="47.25" customHeight="1" x14ac:dyDescent="0.25">
      <c r="B65" s="167"/>
      <c r="C65" s="147"/>
      <c r="D65" s="126"/>
      <c r="E65" s="126"/>
      <c r="F65" s="126"/>
      <c r="G65" s="126"/>
      <c r="H65" s="147"/>
      <c r="I65" s="172"/>
      <c r="J65" s="172"/>
      <c r="K65" s="172"/>
      <c r="L65" s="172"/>
      <c r="M65" s="172"/>
      <c r="N65" s="139"/>
      <c r="O65" s="11" t="s">
        <v>23</v>
      </c>
      <c r="P65" s="161"/>
      <c r="Q65" s="147"/>
    </row>
    <row r="66" spans="2:19" ht="15.75" x14ac:dyDescent="0.25">
      <c r="B66" s="167"/>
      <c r="C66" s="147"/>
      <c r="D66" s="126"/>
      <c r="E66" s="126"/>
      <c r="F66" s="126"/>
      <c r="G66" s="126"/>
      <c r="H66" s="147"/>
      <c r="I66" s="172"/>
      <c r="J66" s="172"/>
      <c r="K66" s="172"/>
      <c r="L66" s="172"/>
      <c r="M66" s="172"/>
      <c r="N66" s="119" t="s">
        <v>289</v>
      </c>
      <c r="O66" s="13">
        <f>O73+O86+O98+O105+O107+O127</f>
        <v>1723</v>
      </c>
      <c r="P66" s="161"/>
      <c r="Q66" s="147"/>
    </row>
    <row r="67" spans="2:19" ht="33.75" customHeight="1" x14ac:dyDescent="0.25">
      <c r="B67" s="167"/>
      <c r="C67" s="147"/>
      <c r="D67" s="126"/>
      <c r="E67" s="126"/>
      <c r="F67" s="126"/>
      <c r="G67" s="126"/>
      <c r="H67" s="147"/>
      <c r="I67" s="172"/>
      <c r="J67" s="172"/>
      <c r="K67" s="172"/>
      <c r="L67" s="172"/>
      <c r="M67" s="172"/>
      <c r="N67" s="139"/>
      <c r="O67" s="11" t="s">
        <v>23</v>
      </c>
      <c r="P67" s="161"/>
      <c r="Q67" s="147"/>
    </row>
    <row r="68" spans="2:19" ht="15.75" x14ac:dyDescent="0.25">
      <c r="B68" s="167"/>
      <c r="C68" s="147"/>
      <c r="D68" s="126"/>
      <c r="E68" s="126"/>
      <c r="F68" s="126"/>
      <c r="G68" s="126"/>
      <c r="H68" s="147"/>
      <c r="I68" s="172"/>
      <c r="J68" s="172"/>
      <c r="K68" s="172"/>
      <c r="L68" s="172"/>
      <c r="M68" s="172"/>
      <c r="N68" s="119" t="s">
        <v>290</v>
      </c>
      <c r="O68" s="13">
        <f>O76+O81+O87+O91+O95+O101+O108+O122+O128</f>
        <v>9943</v>
      </c>
      <c r="P68" s="161"/>
      <c r="Q68" s="147"/>
    </row>
    <row r="69" spans="2:19" ht="18" customHeight="1" x14ac:dyDescent="0.25">
      <c r="B69" s="167"/>
      <c r="C69" s="147"/>
      <c r="D69" s="126"/>
      <c r="E69" s="126"/>
      <c r="F69" s="126"/>
      <c r="G69" s="126"/>
      <c r="H69" s="147"/>
      <c r="I69" s="172"/>
      <c r="J69" s="172"/>
      <c r="K69" s="172"/>
      <c r="L69" s="172"/>
      <c r="M69" s="172"/>
      <c r="N69" s="139"/>
      <c r="O69" s="11" t="s">
        <v>23</v>
      </c>
      <c r="P69" s="161"/>
      <c r="Q69" s="147"/>
    </row>
    <row r="70" spans="2:19" ht="15.75" x14ac:dyDescent="0.25">
      <c r="B70" s="167"/>
      <c r="C70" s="147"/>
      <c r="D70" s="126"/>
      <c r="E70" s="126"/>
      <c r="F70" s="126"/>
      <c r="G70" s="126"/>
      <c r="H70" s="147"/>
      <c r="I70" s="172"/>
      <c r="J70" s="172"/>
      <c r="K70" s="172"/>
      <c r="L70" s="172"/>
      <c r="M70" s="172"/>
      <c r="N70" s="119" t="s">
        <v>291</v>
      </c>
      <c r="O70" s="13">
        <f>O77+O109+O123</f>
        <v>10</v>
      </c>
      <c r="P70" s="161"/>
      <c r="Q70" s="147"/>
    </row>
    <row r="71" spans="2:19" ht="15.75" x14ac:dyDescent="0.25">
      <c r="B71" s="168"/>
      <c r="C71" s="148"/>
      <c r="D71" s="139"/>
      <c r="E71" s="139"/>
      <c r="F71" s="139"/>
      <c r="G71" s="139"/>
      <c r="H71" s="148"/>
      <c r="I71" s="186"/>
      <c r="J71" s="186"/>
      <c r="K71" s="186"/>
      <c r="L71" s="186"/>
      <c r="M71" s="186"/>
      <c r="N71" s="139"/>
      <c r="O71" s="11" t="s">
        <v>23</v>
      </c>
      <c r="P71" s="162"/>
      <c r="Q71" s="148"/>
    </row>
    <row r="72" spans="2:19" ht="31.5" x14ac:dyDescent="0.25">
      <c r="B72" s="119" t="s">
        <v>292</v>
      </c>
      <c r="C72" s="149"/>
      <c r="D72" s="119" t="s">
        <v>293</v>
      </c>
      <c r="E72" s="119" t="s">
        <v>610</v>
      </c>
      <c r="F72" s="119"/>
      <c r="G72" s="119" t="s">
        <v>283</v>
      </c>
      <c r="H72" s="146"/>
      <c r="I72" s="171">
        <v>319955.3</v>
      </c>
      <c r="J72" s="144">
        <v>0</v>
      </c>
      <c r="K72" s="144">
        <v>0</v>
      </c>
      <c r="L72" s="144">
        <v>271962</v>
      </c>
      <c r="M72" s="171">
        <v>47993.3</v>
      </c>
      <c r="N72" s="41" t="s">
        <v>287</v>
      </c>
      <c r="O72" s="62">
        <v>15</v>
      </c>
      <c r="P72" s="146" t="s">
        <v>295</v>
      </c>
      <c r="Q72" s="146" t="s">
        <v>294</v>
      </c>
    </row>
    <row r="73" spans="2:19" ht="47.25" x14ac:dyDescent="0.25">
      <c r="B73" s="126"/>
      <c r="C73" s="150"/>
      <c r="D73" s="126"/>
      <c r="E73" s="126"/>
      <c r="F73" s="126"/>
      <c r="G73" s="126"/>
      <c r="H73" s="147"/>
      <c r="I73" s="172"/>
      <c r="J73" s="145"/>
      <c r="K73" s="145"/>
      <c r="L73" s="145"/>
      <c r="M73" s="172"/>
      <c r="N73" s="41" t="s">
        <v>289</v>
      </c>
      <c r="O73" s="62">
        <v>182</v>
      </c>
      <c r="P73" s="147"/>
      <c r="Q73" s="147"/>
      <c r="S73" s="109"/>
    </row>
    <row r="74" spans="2:19" ht="61.5" customHeight="1" x14ac:dyDescent="0.25">
      <c r="B74" s="126"/>
      <c r="C74" s="150"/>
      <c r="D74" s="126"/>
      <c r="E74" s="126"/>
      <c r="F74" s="126"/>
      <c r="G74" s="126"/>
      <c r="H74" s="147"/>
      <c r="I74" s="172"/>
      <c r="J74" s="145"/>
      <c r="K74" s="145"/>
      <c r="L74" s="145"/>
      <c r="M74" s="172"/>
      <c r="N74" s="41" t="s">
        <v>284</v>
      </c>
      <c r="O74" s="28">
        <v>182</v>
      </c>
      <c r="P74" s="148"/>
      <c r="Q74" s="148"/>
    </row>
    <row r="75" spans="2:19" ht="63" x14ac:dyDescent="0.25">
      <c r="B75" s="119" t="s">
        <v>296</v>
      </c>
      <c r="C75" s="149"/>
      <c r="D75" s="119" t="s">
        <v>293</v>
      </c>
      <c r="E75" s="119" t="s">
        <v>611</v>
      </c>
      <c r="F75" s="119"/>
      <c r="G75" s="119" t="s">
        <v>283</v>
      </c>
      <c r="H75" s="146"/>
      <c r="I75" s="144">
        <v>1080045</v>
      </c>
      <c r="J75" s="144">
        <v>0</v>
      </c>
      <c r="K75" s="144">
        <v>0</v>
      </c>
      <c r="L75" s="144">
        <v>918038</v>
      </c>
      <c r="M75" s="144">
        <v>162007</v>
      </c>
      <c r="N75" s="41" t="s">
        <v>288</v>
      </c>
      <c r="O75" s="62">
        <v>3</v>
      </c>
      <c r="P75" s="146" t="s">
        <v>297</v>
      </c>
      <c r="Q75" s="146" t="s">
        <v>298</v>
      </c>
    </row>
    <row r="76" spans="2:19" ht="31.5" x14ac:dyDescent="0.25">
      <c r="B76" s="126"/>
      <c r="C76" s="150"/>
      <c r="D76" s="126"/>
      <c r="E76" s="126"/>
      <c r="F76" s="126"/>
      <c r="G76" s="126"/>
      <c r="H76" s="147"/>
      <c r="I76" s="145"/>
      <c r="J76" s="145"/>
      <c r="K76" s="145"/>
      <c r="L76" s="145"/>
      <c r="M76" s="145"/>
      <c r="N76" s="41" t="s">
        <v>290</v>
      </c>
      <c r="O76" s="62">
        <v>2250</v>
      </c>
      <c r="P76" s="147"/>
      <c r="Q76" s="147"/>
    </row>
    <row r="77" spans="2:19" ht="31.5" x14ac:dyDescent="0.25">
      <c r="B77" s="126"/>
      <c r="C77" s="150"/>
      <c r="D77" s="126"/>
      <c r="E77" s="126"/>
      <c r="F77" s="126"/>
      <c r="G77" s="126"/>
      <c r="H77" s="147"/>
      <c r="I77" s="145"/>
      <c r="J77" s="145"/>
      <c r="K77" s="145"/>
      <c r="L77" s="145"/>
      <c r="M77" s="145"/>
      <c r="N77" s="41" t="s">
        <v>299</v>
      </c>
      <c r="O77" s="28">
        <v>1</v>
      </c>
      <c r="P77" s="147"/>
      <c r="Q77" s="147"/>
    </row>
    <row r="78" spans="2:19" ht="49.5" customHeight="1" x14ac:dyDescent="0.25">
      <c r="B78" s="126"/>
      <c r="C78" s="150"/>
      <c r="D78" s="126"/>
      <c r="E78" s="126"/>
      <c r="F78" s="126"/>
      <c r="G78" s="126"/>
      <c r="H78" s="147"/>
      <c r="I78" s="145"/>
      <c r="J78" s="145"/>
      <c r="K78" s="145"/>
      <c r="L78" s="145"/>
      <c r="M78" s="145"/>
      <c r="N78" s="41" t="s">
        <v>286</v>
      </c>
      <c r="O78" s="62">
        <v>1300</v>
      </c>
      <c r="P78" s="147"/>
      <c r="Q78" s="147"/>
    </row>
    <row r="79" spans="2:19" ht="63" x14ac:dyDescent="0.25">
      <c r="B79" s="126"/>
      <c r="C79" s="150"/>
      <c r="D79" s="126"/>
      <c r="E79" s="126"/>
      <c r="F79" s="126"/>
      <c r="G79" s="126"/>
      <c r="H79" s="147"/>
      <c r="I79" s="145"/>
      <c r="J79" s="145"/>
      <c r="K79" s="145"/>
      <c r="L79" s="145"/>
      <c r="M79" s="145"/>
      <c r="N79" s="41" t="s">
        <v>285</v>
      </c>
      <c r="O79" s="62">
        <v>80</v>
      </c>
      <c r="P79" s="147"/>
      <c r="Q79" s="147"/>
    </row>
    <row r="80" spans="2:19" ht="63" x14ac:dyDescent="0.25">
      <c r="B80" s="126"/>
      <c r="C80" s="150"/>
      <c r="D80" s="126"/>
      <c r="E80" s="126"/>
      <c r="F80" s="126"/>
      <c r="G80" s="126"/>
      <c r="H80" s="147"/>
      <c r="I80" s="145"/>
      <c r="J80" s="145"/>
      <c r="K80" s="145"/>
      <c r="L80" s="145"/>
      <c r="M80" s="145"/>
      <c r="N80" s="41" t="s">
        <v>326</v>
      </c>
      <c r="O80" s="28">
        <v>50</v>
      </c>
      <c r="P80" s="147"/>
      <c r="Q80" s="147"/>
    </row>
    <row r="81" spans="2:17" ht="31.5" x14ac:dyDescent="0.25">
      <c r="B81" s="119" t="s">
        <v>300</v>
      </c>
      <c r="C81" s="149"/>
      <c r="D81" s="119" t="s">
        <v>293</v>
      </c>
      <c r="E81" s="119" t="s">
        <v>621</v>
      </c>
      <c r="F81" s="119"/>
      <c r="G81" s="119" t="s">
        <v>283</v>
      </c>
      <c r="H81" s="146"/>
      <c r="I81" s="144">
        <f>SUM(J81:M83)</f>
        <v>800000</v>
      </c>
      <c r="J81" s="144">
        <v>0</v>
      </c>
      <c r="K81" s="144">
        <v>0</v>
      </c>
      <c r="L81" s="144">
        <v>680000</v>
      </c>
      <c r="M81" s="144">
        <v>120000</v>
      </c>
      <c r="N81" s="41" t="s">
        <v>290</v>
      </c>
      <c r="O81" s="62">
        <v>2480</v>
      </c>
      <c r="P81" s="146" t="s">
        <v>297</v>
      </c>
      <c r="Q81" s="146" t="s">
        <v>301</v>
      </c>
    </row>
    <row r="82" spans="2:17" ht="47.25" x14ac:dyDescent="0.25">
      <c r="B82" s="126"/>
      <c r="C82" s="150"/>
      <c r="D82" s="126"/>
      <c r="E82" s="126"/>
      <c r="F82" s="126"/>
      <c r="G82" s="126"/>
      <c r="H82" s="147"/>
      <c r="I82" s="145"/>
      <c r="J82" s="145"/>
      <c r="K82" s="145"/>
      <c r="L82" s="145"/>
      <c r="M82" s="145"/>
      <c r="N82" s="49" t="s">
        <v>316</v>
      </c>
      <c r="O82" s="62">
        <v>340</v>
      </c>
      <c r="P82" s="147"/>
      <c r="Q82" s="147"/>
    </row>
    <row r="83" spans="2:17" ht="94.5" customHeight="1" x14ac:dyDescent="0.25">
      <c r="B83" s="126"/>
      <c r="C83" s="150"/>
      <c r="D83" s="126"/>
      <c r="E83" s="126"/>
      <c r="F83" s="126"/>
      <c r="G83" s="126"/>
      <c r="H83" s="147"/>
      <c r="I83" s="145"/>
      <c r="J83" s="145"/>
      <c r="K83" s="145"/>
      <c r="L83" s="145"/>
      <c r="M83" s="145"/>
      <c r="N83" s="41" t="s">
        <v>286</v>
      </c>
      <c r="O83" s="28">
        <v>1335</v>
      </c>
      <c r="P83" s="148"/>
      <c r="Q83" s="148"/>
    </row>
    <row r="84" spans="2:17" ht="31.5" x14ac:dyDescent="0.25">
      <c r="B84" s="119" t="s">
        <v>302</v>
      </c>
      <c r="C84" s="149"/>
      <c r="D84" s="119" t="s">
        <v>303</v>
      </c>
      <c r="E84" s="119" t="s">
        <v>304</v>
      </c>
      <c r="F84" s="119"/>
      <c r="G84" s="119" t="s">
        <v>283</v>
      </c>
      <c r="H84" s="146"/>
      <c r="I84" s="144">
        <f>SUM(J84:M90)</f>
        <v>1176471</v>
      </c>
      <c r="J84" s="144">
        <v>0</v>
      </c>
      <c r="K84" s="144">
        <v>0</v>
      </c>
      <c r="L84" s="144">
        <v>1000000</v>
      </c>
      <c r="M84" s="144">
        <v>176471</v>
      </c>
      <c r="N84" s="41" t="s">
        <v>287</v>
      </c>
      <c r="O84" s="62">
        <v>10</v>
      </c>
      <c r="P84" s="146" t="s">
        <v>305</v>
      </c>
      <c r="Q84" s="146" t="s">
        <v>306</v>
      </c>
    </row>
    <row r="85" spans="2:17" ht="63" x14ac:dyDescent="0.25">
      <c r="B85" s="126"/>
      <c r="C85" s="150"/>
      <c r="D85" s="126"/>
      <c r="E85" s="126"/>
      <c r="F85" s="126"/>
      <c r="G85" s="126"/>
      <c r="H85" s="147"/>
      <c r="I85" s="145"/>
      <c r="J85" s="145"/>
      <c r="K85" s="145"/>
      <c r="L85" s="145"/>
      <c r="M85" s="145"/>
      <c r="N85" s="41" t="s">
        <v>288</v>
      </c>
      <c r="O85" s="62">
        <v>1</v>
      </c>
      <c r="P85" s="147"/>
      <c r="Q85" s="147"/>
    </row>
    <row r="86" spans="2:17" ht="47.25" x14ac:dyDescent="0.25">
      <c r="B86" s="126"/>
      <c r="C86" s="150"/>
      <c r="D86" s="126"/>
      <c r="E86" s="126"/>
      <c r="F86" s="126"/>
      <c r="G86" s="126"/>
      <c r="H86" s="147"/>
      <c r="I86" s="145"/>
      <c r="J86" s="145"/>
      <c r="K86" s="145"/>
      <c r="L86" s="145"/>
      <c r="M86" s="145"/>
      <c r="N86" s="41" t="s">
        <v>289</v>
      </c>
      <c r="O86" s="28">
        <v>84</v>
      </c>
      <c r="P86" s="147"/>
      <c r="Q86" s="147"/>
    </row>
    <row r="87" spans="2:17" ht="31.5" x14ac:dyDescent="0.25">
      <c r="B87" s="126"/>
      <c r="C87" s="150"/>
      <c r="D87" s="126"/>
      <c r="E87" s="126"/>
      <c r="F87" s="126"/>
      <c r="G87" s="126"/>
      <c r="H87" s="147"/>
      <c r="I87" s="145"/>
      <c r="J87" s="145"/>
      <c r="K87" s="145"/>
      <c r="L87" s="145"/>
      <c r="M87" s="145"/>
      <c r="N87" s="41" t="s">
        <v>290</v>
      </c>
      <c r="O87" s="62">
        <v>124</v>
      </c>
      <c r="P87" s="147"/>
      <c r="Q87" s="147"/>
    </row>
    <row r="88" spans="2:17" ht="63" x14ac:dyDescent="0.25">
      <c r="B88" s="126"/>
      <c r="C88" s="150"/>
      <c r="D88" s="126"/>
      <c r="E88" s="126"/>
      <c r="F88" s="126"/>
      <c r="G88" s="126"/>
      <c r="H88" s="147"/>
      <c r="I88" s="145"/>
      <c r="J88" s="145"/>
      <c r="K88" s="145"/>
      <c r="L88" s="145"/>
      <c r="M88" s="145"/>
      <c r="N88" s="41" t="s">
        <v>326</v>
      </c>
      <c r="O88" s="62">
        <v>20</v>
      </c>
      <c r="P88" s="147"/>
      <c r="Q88" s="147"/>
    </row>
    <row r="89" spans="2:17" ht="47.25" x14ac:dyDescent="0.25">
      <c r="B89" s="126"/>
      <c r="C89" s="150"/>
      <c r="D89" s="126"/>
      <c r="E89" s="126"/>
      <c r="F89" s="126"/>
      <c r="G89" s="126"/>
      <c r="H89" s="147"/>
      <c r="I89" s="145"/>
      <c r="J89" s="145"/>
      <c r="K89" s="145"/>
      <c r="L89" s="145"/>
      <c r="M89" s="145"/>
      <c r="N89" s="41" t="s">
        <v>284</v>
      </c>
      <c r="O89" s="28">
        <v>84</v>
      </c>
      <c r="P89" s="147"/>
      <c r="Q89" s="147"/>
    </row>
    <row r="90" spans="2:17" ht="47.25" x14ac:dyDescent="0.25">
      <c r="B90" s="126"/>
      <c r="C90" s="150"/>
      <c r="D90" s="126"/>
      <c r="E90" s="126"/>
      <c r="F90" s="126"/>
      <c r="G90" s="126"/>
      <c r="H90" s="147"/>
      <c r="I90" s="145"/>
      <c r="J90" s="145"/>
      <c r="K90" s="145"/>
      <c r="L90" s="145"/>
      <c r="M90" s="145"/>
      <c r="N90" s="41" t="s">
        <v>286</v>
      </c>
      <c r="O90" s="28">
        <v>124</v>
      </c>
      <c r="P90" s="147"/>
      <c r="Q90" s="147"/>
    </row>
    <row r="91" spans="2:17" ht="31.5" x14ac:dyDescent="0.25">
      <c r="B91" s="119" t="s">
        <v>307</v>
      </c>
      <c r="C91" s="149"/>
      <c r="D91" s="119" t="s">
        <v>303</v>
      </c>
      <c r="E91" s="119" t="s">
        <v>308</v>
      </c>
      <c r="F91" s="119"/>
      <c r="G91" s="119" t="s">
        <v>283</v>
      </c>
      <c r="H91" s="146"/>
      <c r="I91" s="144">
        <f>SUM(J91:M93)</f>
        <v>3329500</v>
      </c>
      <c r="J91" s="144">
        <v>0</v>
      </c>
      <c r="K91" s="144">
        <v>0</v>
      </c>
      <c r="L91" s="144">
        <v>2830075</v>
      </c>
      <c r="M91" s="144">
        <v>499425</v>
      </c>
      <c r="N91" s="41" t="s">
        <v>290</v>
      </c>
      <c r="O91" s="62">
        <v>110</v>
      </c>
      <c r="P91" s="146" t="s">
        <v>305</v>
      </c>
      <c r="Q91" s="146" t="s">
        <v>306</v>
      </c>
    </row>
    <row r="92" spans="2:17" ht="47.25" x14ac:dyDescent="0.25">
      <c r="B92" s="126"/>
      <c r="C92" s="150"/>
      <c r="D92" s="126"/>
      <c r="E92" s="126"/>
      <c r="F92" s="126"/>
      <c r="G92" s="126"/>
      <c r="H92" s="147"/>
      <c r="I92" s="145"/>
      <c r="J92" s="145"/>
      <c r="K92" s="145"/>
      <c r="L92" s="145"/>
      <c r="M92" s="145"/>
      <c r="N92" s="41" t="s">
        <v>316</v>
      </c>
      <c r="O92" s="62">
        <v>110</v>
      </c>
      <c r="P92" s="147"/>
      <c r="Q92" s="147"/>
    </row>
    <row r="93" spans="2:17" ht="47.25" x14ac:dyDescent="0.25">
      <c r="B93" s="126"/>
      <c r="C93" s="150"/>
      <c r="D93" s="126"/>
      <c r="E93" s="126"/>
      <c r="F93" s="126"/>
      <c r="G93" s="126"/>
      <c r="H93" s="147"/>
      <c r="I93" s="145"/>
      <c r="J93" s="145"/>
      <c r="K93" s="145"/>
      <c r="L93" s="145"/>
      <c r="M93" s="145"/>
      <c r="N93" s="41" t="s">
        <v>286</v>
      </c>
      <c r="O93" s="28">
        <v>110</v>
      </c>
      <c r="P93" s="148"/>
      <c r="Q93" s="148"/>
    </row>
    <row r="94" spans="2:17" ht="63" x14ac:dyDescent="0.25">
      <c r="B94" s="119" t="s">
        <v>537</v>
      </c>
      <c r="C94" s="149"/>
      <c r="D94" s="119" t="s">
        <v>309</v>
      </c>
      <c r="E94" s="146" t="s">
        <v>16</v>
      </c>
      <c r="F94" s="119"/>
      <c r="G94" s="119" t="s">
        <v>283</v>
      </c>
      <c r="H94" s="146"/>
      <c r="I94" s="144">
        <f>SUM(J94:M97)</f>
        <v>3000000</v>
      </c>
      <c r="J94" s="144">
        <v>0</v>
      </c>
      <c r="K94" s="144">
        <v>0</v>
      </c>
      <c r="L94" s="144">
        <v>2550000</v>
      </c>
      <c r="M94" s="144">
        <v>450000</v>
      </c>
      <c r="N94" s="41" t="s">
        <v>288</v>
      </c>
      <c r="O94" s="62">
        <v>2</v>
      </c>
      <c r="P94" s="146" t="s">
        <v>367</v>
      </c>
      <c r="Q94" s="146" t="s">
        <v>306</v>
      </c>
    </row>
    <row r="95" spans="2:17" ht="31.5" x14ac:dyDescent="0.25">
      <c r="B95" s="126"/>
      <c r="C95" s="150"/>
      <c r="D95" s="126"/>
      <c r="E95" s="147"/>
      <c r="F95" s="126"/>
      <c r="G95" s="126"/>
      <c r="H95" s="147"/>
      <c r="I95" s="145"/>
      <c r="J95" s="145"/>
      <c r="K95" s="145"/>
      <c r="L95" s="145"/>
      <c r="M95" s="145"/>
      <c r="N95" s="41" t="s">
        <v>290</v>
      </c>
      <c r="O95" s="62">
        <v>1440</v>
      </c>
      <c r="P95" s="147"/>
      <c r="Q95" s="147"/>
    </row>
    <row r="96" spans="2:17" ht="63" x14ac:dyDescent="0.25">
      <c r="B96" s="126"/>
      <c r="C96" s="150"/>
      <c r="D96" s="126"/>
      <c r="E96" s="147"/>
      <c r="F96" s="126"/>
      <c r="G96" s="126"/>
      <c r="H96" s="147"/>
      <c r="I96" s="145"/>
      <c r="J96" s="145"/>
      <c r="K96" s="145"/>
      <c r="L96" s="145"/>
      <c r="M96" s="145"/>
      <c r="N96" s="41" t="s">
        <v>326</v>
      </c>
      <c r="O96" s="117">
        <v>17.399999999999999</v>
      </c>
      <c r="P96" s="147"/>
      <c r="Q96" s="147"/>
    </row>
    <row r="97" spans="2:17" ht="47.25" x14ac:dyDescent="0.25">
      <c r="B97" s="126"/>
      <c r="C97" s="150"/>
      <c r="D97" s="126"/>
      <c r="E97" s="147"/>
      <c r="F97" s="126"/>
      <c r="G97" s="126"/>
      <c r="H97" s="147"/>
      <c r="I97" s="145"/>
      <c r="J97" s="145"/>
      <c r="K97" s="145"/>
      <c r="L97" s="145"/>
      <c r="M97" s="145"/>
      <c r="N97" s="41" t="s">
        <v>286</v>
      </c>
      <c r="O97" s="28">
        <v>1240</v>
      </c>
      <c r="P97" s="148"/>
      <c r="Q97" s="148"/>
    </row>
    <row r="98" spans="2:17" ht="47.25" x14ac:dyDescent="0.25">
      <c r="B98" s="119" t="s">
        <v>538</v>
      </c>
      <c r="C98" s="149"/>
      <c r="D98" s="119" t="s">
        <v>309</v>
      </c>
      <c r="E98" s="146" t="s">
        <v>16</v>
      </c>
      <c r="F98" s="119"/>
      <c r="G98" s="119" t="s">
        <v>283</v>
      </c>
      <c r="H98" s="146"/>
      <c r="I98" s="144">
        <f>SUM(J98:M100)</f>
        <v>3000000</v>
      </c>
      <c r="J98" s="144">
        <v>0</v>
      </c>
      <c r="K98" s="144">
        <v>0</v>
      </c>
      <c r="L98" s="144">
        <v>2550000</v>
      </c>
      <c r="M98" s="144">
        <v>450000</v>
      </c>
      <c r="N98" s="41" t="s">
        <v>289</v>
      </c>
      <c r="O98" s="62">
        <v>360</v>
      </c>
      <c r="P98" s="146" t="s">
        <v>367</v>
      </c>
      <c r="Q98" s="146" t="s">
        <v>306</v>
      </c>
    </row>
    <row r="99" spans="2:17" ht="47.25" x14ac:dyDescent="0.25">
      <c r="B99" s="126"/>
      <c r="C99" s="150"/>
      <c r="D99" s="126"/>
      <c r="E99" s="147"/>
      <c r="F99" s="126"/>
      <c r="G99" s="126"/>
      <c r="H99" s="147"/>
      <c r="I99" s="145"/>
      <c r="J99" s="145"/>
      <c r="K99" s="145"/>
      <c r="L99" s="145"/>
      <c r="M99" s="145"/>
      <c r="N99" s="41" t="s">
        <v>316</v>
      </c>
      <c r="O99" s="62">
        <v>380</v>
      </c>
      <c r="P99" s="147"/>
      <c r="Q99" s="147"/>
    </row>
    <row r="100" spans="2:17" ht="47.25" x14ac:dyDescent="0.25">
      <c r="B100" s="126"/>
      <c r="C100" s="150"/>
      <c r="D100" s="126"/>
      <c r="E100" s="147"/>
      <c r="F100" s="126"/>
      <c r="G100" s="126"/>
      <c r="H100" s="147"/>
      <c r="I100" s="145"/>
      <c r="J100" s="145"/>
      <c r="K100" s="145"/>
      <c r="L100" s="145"/>
      <c r="M100" s="145"/>
      <c r="N100" s="41" t="s">
        <v>284</v>
      </c>
      <c r="O100" s="118">
        <v>325</v>
      </c>
      <c r="P100" s="147"/>
      <c r="Q100" s="147"/>
    </row>
    <row r="101" spans="2:17" ht="31.5" x14ac:dyDescent="0.25">
      <c r="B101" s="119" t="s">
        <v>310</v>
      </c>
      <c r="C101" s="149"/>
      <c r="D101" s="119" t="s">
        <v>393</v>
      </c>
      <c r="E101" s="119" t="s">
        <v>311</v>
      </c>
      <c r="F101" s="119"/>
      <c r="G101" s="119" t="s">
        <v>283</v>
      </c>
      <c r="H101" s="146"/>
      <c r="I101" s="144">
        <f>SUM(J101:M103)</f>
        <v>600000</v>
      </c>
      <c r="J101" s="144">
        <v>0</v>
      </c>
      <c r="K101" s="144">
        <v>0</v>
      </c>
      <c r="L101" s="144">
        <v>510000</v>
      </c>
      <c r="M101" s="144">
        <v>90000</v>
      </c>
      <c r="N101" s="41" t="s">
        <v>290</v>
      </c>
      <c r="O101" s="62">
        <v>145</v>
      </c>
      <c r="P101" s="146" t="s">
        <v>295</v>
      </c>
      <c r="Q101" s="146" t="s">
        <v>312</v>
      </c>
    </row>
    <row r="102" spans="2:17" ht="47.25" x14ac:dyDescent="0.25">
      <c r="B102" s="126"/>
      <c r="C102" s="150"/>
      <c r="D102" s="126"/>
      <c r="E102" s="126"/>
      <c r="F102" s="126"/>
      <c r="G102" s="126"/>
      <c r="H102" s="147"/>
      <c r="I102" s="145"/>
      <c r="J102" s="145"/>
      <c r="K102" s="145"/>
      <c r="L102" s="145"/>
      <c r="M102" s="145"/>
      <c r="N102" s="41" t="s">
        <v>316</v>
      </c>
      <c r="O102" s="62">
        <v>145</v>
      </c>
      <c r="P102" s="147"/>
      <c r="Q102" s="147"/>
    </row>
    <row r="103" spans="2:17" ht="102.75" customHeight="1" x14ac:dyDescent="0.25">
      <c r="B103" s="126"/>
      <c r="C103" s="150"/>
      <c r="D103" s="126"/>
      <c r="E103" s="126"/>
      <c r="F103" s="126"/>
      <c r="G103" s="126"/>
      <c r="H103" s="147"/>
      <c r="I103" s="145"/>
      <c r="J103" s="145"/>
      <c r="K103" s="145"/>
      <c r="L103" s="145"/>
      <c r="M103" s="145"/>
      <c r="N103" s="41" t="s">
        <v>286</v>
      </c>
      <c r="O103" s="62">
        <v>145</v>
      </c>
      <c r="P103" s="147"/>
      <c r="Q103" s="147"/>
    </row>
    <row r="104" spans="2:17" ht="31.5" x14ac:dyDescent="0.25">
      <c r="B104" s="119" t="s">
        <v>313</v>
      </c>
      <c r="C104" s="149"/>
      <c r="D104" s="119" t="s">
        <v>393</v>
      </c>
      <c r="E104" s="146" t="s">
        <v>16</v>
      </c>
      <c r="F104" s="119"/>
      <c r="G104" s="119" t="s">
        <v>283</v>
      </c>
      <c r="H104" s="146"/>
      <c r="I104" s="144">
        <f>SUM(J104:M106)</f>
        <v>2000000</v>
      </c>
      <c r="J104" s="144">
        <v>0</v>
      </c>
      <c r="K104" s="144">
        <v>0</v>
      </c>
      <c r="L104" s="144">
        <v>1700000</v>
      </c>
      <c r="M104" s="144">
        <v>300000</v>
      </c>
      <c r="N104" s="41" t="s">
        <v>287</v>
      </c>
      <c r="O104" s="62">
        <v>55</v>
      </c>
      <c r="P104" s="146" t="s">
        <v>297</v>
      </c>
      <c r="Q104" s="146" t="s">
        <v>294</v>
      </c>
    </row>
    <row r="105" spans="2:17" ht="47.25" x14ac:dyDescent="0.25">
      <c r="B105" s="126"/>
      <c r="C105" s="150"/>
      <c r="D105" s="126"/>
      <c r="E105" s="147"/>
      <c r="F105" s="126"/>
      <c r="G105" s="126"/>
      <c r="H105" s="147"/>
      <c r="I105" s="145"/>
      <c r="J105" s="145"/>
      <c r="K105" s="145"/>
      <c r="L105" s="145"/>
      <c r="M105" s="145"/>
      <c r="N105" s="41" t="s">
        <v>289</v>
      </c>
      <c r="O105" s="62">
        <v>55</v>
      </c>
      <c r="P105" s="147"/>
      <c r="Q105" s="147"/>
    </row>
    <row r="106" spans="2:17" ht="47.25" x14ac:dyDescent="0.25">
      <c r="B106" s="126"/>
      <c r="C106" s="150"/>
      <c r="D106" s="126"/>
      <c r="E106" s="147"/>
      <c r="F106" s="126"/>
      <c r="G106" s="126"/>
      <c r="H106" s="147"/>
      <c r="I106" s="145"/>
      <c r="J106" s="145"/>
      <c r="K106" s="145"/>
      <c r="L106" s="145"/>
      <c r="M106" s="145"/>
      <c r="N106" s="41" t="s">
        <v>284</v>
      </c>
      <c r="O106" s="28">
        <v>50</v>
      </c>
      <c r="P106" s="148"/>
      <c r="Q106" s="148"/>
    </row>
    <row r="107" spans="2:17" ht="47.25" x14ac:dyDescent="0.25">
      <c r="B107" s="119" t="s">
        <v>314</v>
      </c>
      <c r="C107" s="149"/>
      <c r="D107" s="119" t="s">
        <v>315</v>
      </c>
      <c r="E107" s="146" t="s">
        <v>16</v>
      </c>
      <c r="F107" s="119"/>
      <c r="G107" s="119" t="s">
        <v>283</v>
      </c>
      <c r="H107" s="146"/>
      <c r="I107" s="144">
        <f>SUM(J107:M113)</f>
        <v>5210000</v>
      </c>
      <c r="J107" s="144">
        <f>SUM(J114:J120)</f>
        <v>0</v>
      </c>
      <c r="K107" s="144">
        <f>SUM(K114:K120)</f>
        <v>0</v>
      </c>
      <c r="L107" s="144">
        <f>SUM(L114:L120)</f>
        <v>4428500</v>
      </c>
      <c r="M107" s="144">
        <f>SUM(M114:M120)</f>
        <v>781500</v>
      </c>
      <c r="N107" s="41" t="s">
        <v>289</v>
      </c>
      <c r="O107" s="62">
        <f>O116</f>
        <v>250</v>
      </c>
      <c r="P107" s="146" t="s">
        <v>305</v>
      </c>
      <c r="Q107" s="146" t="s">
        <v>294</v>
      </c>
    </row>
    <row r="108" spans="2:17" ht="31.5" x14ac:dyDescent="0.25">
      <c r="B108" s="126"/>
      <c r="C108" s="150"/>
      <c r="D108" s="126"/>
      <c r="E108" s="147"/>
      <c r="F108" s="126"/>
      <c r="G108" s="126"/>
      <c r="H108" s="147"/>
      <c r="I108" s="145"/>
      <c r="J108" s="145"/>
      <c r="K108" s="145"/>
      <c r="L108" s="145"/>
      <c r="M108" s="145"/>
      <c r="N108" s="41" t="s">
        <v>290</v>
      </c>
      <c r="O108" s="62">
        <f>O117</f>
        <v>1000</v>
      </c>
      <c r="P108" s="147"/>
      <c r="Q108" s="147"/>
    </row>
    <row r="109" spans="2:17" ht="31.5" x14ac:dyDescent="0.25">
      <c r="B109" s="126"/>
      <c r="C109" s="150"/>
      <c r="D109" s="126"/>
      <c r="E109" s="147"/>
      <c r="F109" s="126"/>
      <c r="G109" s="126"/>
      <c r="H109" s="147"/>
      <c r="I109" s="145"/>
      <c r="J109" s="145"/>
      <c r="K109" s="145"/>
      <c r="L109" s="145"/>
      <c r="M109" s="145"/>
      <c r="N109" s="41" t="s">
        <v>299</v>
      </c>
      <c r="O109" s="62">
        <f>O114</f>
        <v>7</v>
      </c>
      <c r="P109" s="147"/>
      <c r="Q109" s="147"/>
    </row>
    <row r="110" spans="2:17" ht="47.25" customHeight="1" x14ac:dyDescent="0.25">
      <c r="B110" s="126"/>
      <c r="C110" s="150"/>
      <c r="D110" s="126"/>
      <c r="E110" s="147"/>
      <c r="F110" s="126"/>
      <c r="G110" s="126"/>
      <c r="H110" s="147"/>
      <c r="I110" s="145"/>
      <c r="J110" s="145"/>
      <c r="K110" s="145"/>
      <c r="L110" s="145"/>
      <c r="M110" s="145"/>
      <c r="N110" s="41" t="s">
        <v>316</v>
      </c>
      <c r="O110" s="62">
        <f>O118</f>
        <v>200</v>
      </c>
      <c r="P110" s="147"/>
      <c r="Q110" s="147"/>
    </row>
    <row r="111" spans="2:17" ht="47.25" customHeight="1" x14ac:dyDescent="0.25">
      <c r="B111" s="126"/>
      <c r="C111" s="150"/>
      <c r="D111" s="126"/>
      <c r="E111" s="147"/>
      <c r="F111" s="126"/>
      <c r="G111" s="126"/>
      <c r="H111" s="147"/>
      <c r="I111" s="145"/>
      <c r="J111" s="145"/>
      <c r="K111" s="145"/>
      <c r="L111" s="145"/>
      <c r="M111" s="145"/>
      <c r="N111" s="49" t="s">
        <v>285</v>
      </c>
      <c r="O111" s="62">
        <f>O115</f>
        <v>500</v>
      </c>
      <c r="P111" s="147"/>
      <c r="Q111" s="147"/>
    </row>
    <row r="112" spans="2:17" ht="47.25" customHeight="1" x14ac:dyDescent="0.25">
      <c r="B112" s="126"/>
      <c r="C112" s="150"/>
      <c r="D112" s="126"/>
      <c r="E112" s="147"/>
      <c r="F112" s="126"/>
      <c r="G112" s="126"/>
      <c r="H112" s="147"/>
      <c r="I112" s="145"/>
      <c r="J112" s="145"/>
      <c r="K112" s="145"/>
      <c r="L112" s="145"/>
      <c r="M112" s="145"/>
      <c r="N112" s="41" t="s">
        <v>284</v>
      </c>
      <c r="O112" s="62">
        <f>O119</f>
        <v>250</v>
      </c>
      <c r="P112" s="147"/>
      <c r="Q112" s="147"/>
    </row>
    <row r="113" spans="2:17" ht="47.25" x14ac:dyDescent="0.25">
      <c r="B113" s="126"/>
      <c r="C113" s="150"/>
      <c r="D113" s="126"/>
      <c r="E113" s="147"/>
      <c r="F113" s="126"/>
      <c r="G113" s="126"/>
      <c r="H113" s="147"/>
      <c r="I113" s="145"/>
      <c r="J113" s="145"/>
      <c r="K113" s="145"/>
      <c r="L113" s="145"/>
      <c r="M113" s="145"/>
      <c r="N113" s="41" t="s">
        <v>286</v>
      </c>
      <c r="O113" s="62">
        <f>O120</f>
        <v>1000</v>
      </c>
      <c r="P113" s="148"/>
      <c r="Q113" s="148"/>
    </row>
    <row r="114" spans="2:17" ht="31.5" x14ac:dyDescent="0.25">
      <c r="B114" s="119" t="s">
        <v>317</v>
      </c>
      <c r="C114" s="149"/>
      <c r="D114" s="119" t="s">
        <v>315</v>
      </c>
      <c r="E114" s="146" t="s">
        <v>16</v>
      </c>
      <c r="F114" s="119"/>
      <c r="G114" s="119" t="s">
        <v>283</v>
      </c>
      <c r="H114" s="146"/>
      <c r="I114" s="144">
        <f>SUM(J114:M115)</f>
        <v>1350000</v>
      </c>
      <c r="J114" s="144">
        <v>0</v>
      </c>
      <c r="K114" s="144">
        <v>0</v>
      </c>
      <c r="L114" s="144">
        <v>1147500</v>
      </c>
      <c r="M114" s="144">
        <v>202500</v>
      </c>
      <c r="N114" s="41" t="s">
        <v>299</v>
      </c>
      <c r="O114" s="62">
        <v>7</v>
      </c>
      <c r="P114" s="146" t="s">
        <v>305</v>
      </c>
      <c r="Q114" s="146" t="s">
        <v>319</v>
      </c>
    </row>
    <row r="115" spans="2:17" ht="153" customHeight="1" x14ac:dyDescent="0.25">
      <c r="B115" s="126"/>
      <c r="C115" s="150"/>
      <c r="D115" s="126"/>
      <c r="E115" s="147"/>
      <c r="F115" s="126"/>
      <c r="G115" s="126"/>
      <c r="H115" s="147"/>
      <c r="I115" s="145"/>
      <c r="J115" s="145"/>
      <c r="K115" s="145"/>
      <c r="L115" s="145"/>
      <c r="M115" s="145"/>
      <c r="N115" s="49" t="s">
        <v>285</v>
      </c>
      <c r="O115" s="62">
        <v>500</v>
      </c>
      <c r="P115" s="147"/>
      <c r="Q115" s="147"/>
    </row>
    <row r="116" spans="2:17" ht="47.25" x14ac:dyDescent="0.25">
      <c r="B116" s="119" t="s">
        <v>318</v>
      </c>
      <c r="C116" s="149"/>
      <c r="D116" s="119" t="s">
        <v>315</v>
      </c>
      <c r="E116" s="146" t="s">
        <v>16</v>
      </c>
      <c r="F116" s="119"/>
      <c r="G116" s="119" t="s">
        <v>283</v>
      </c>
      <c r="H116" s="146"/>
      <c r="I116" s="144">
        <f>SUM(J116:M120)</f>
        <v>3860000</v>
      </c>
      <c r="J116" s="144">
        <v>0</v>
      </c>
      <c r="K116" s="144">
        <v>0</v>
      </c>
      <c r="L116" s="144">
        <v>3281000</v>
      </c>
      <c r="M116" s="144">
        <v>579000</v>
      </c>
      <c r="N116" s="41" t="s">
        <v>289</v>
      </c>
      <c r="O116" s="62">
        <v>250</v>
      </c>
      <c r="P116" s="146" t="s">
        <v>305</v>
      </c>
      <c r="Q116" s="146" t="s">
        <v>319</v>
      </c>
    </row>
    <row r="117" spans="2:17" ht="31.5" x14ac:dyDescent="0.25">
      <c r="B117" s="126"/>
      <c r="C117" s="150"/>
      <c r="D117" s="126"/>
      <c r="E117" s="147"/>
      <c r="F117" s="126"/>
      <c r="G117" s="126"/>
      <c r="H117" s="147"/>
      <c r="I117" s="145"/>
      <c r="J117" s="145"/>
      <c r="K117" s="145"/>
      <c r="L117" s="145"/>
      <c r="M117" s="145"/>
      <c r="N117" s="41" t="s">
        <v>290</v>
      </c>
      <c r="O117" s="62">
        <v>1000</v>
      </c>
      <c r="P117" s="147"/>
      <c r="Q117" s="147"/>
    </row>
    <row r="118" spans="2:17" ht="47.25" x14ac:dyDescent="0.25">
      <c r="B118" s="126"/>
      <c r="C118" s="150"/>
      <c r="D118" s="126"/>
      <c r="E118" s="147"/>
      <c r="F118" s="126"/>
      <c r="G118" s="126"/>
      <c r="H118" s="147"/>
      <c r="I118" s="145"/>
      <c r="J118" s="145"/>
      <c r="K118" s="145"/>
      <c r="L118" s="145"/>
      <c r="M118" s="145"/>
      <c r="N118" s="41" t="s">
        <v>316</v>
      </c>
      <c r="O118" s="62">
        <v>200</v>
      </c>
      <c r="P118" s="147"/>
      <c r="Q118" s="147"/>
    </row>
    <row r="119" spans="2:17" ht="47.25" x14ac:dyDescent="0.25">
      <c r="B119" s="126"/>
      <c r="C119" s="150"/>
      <c r="D119" s="126"/>
      <c r="E119" s="147"/>
      <c r="F119" s="126"/>
      <c r="G119" s="126"/>
      <c r="H119" s="147"/>
      <c r="I119" s="145"/>
      <c r="J119" s="145"/>
      <c r="K119" s="145"/>
      <c r="L119" s="145"/>
      <c r="M119" s="145"/>
      <c r="N119" s="41" t="s">
        <v>284</v>
      </c>
      <c r="O119" s="62">
        <v>250</v>
      </c>
      <c r="P119" s="147"/>
      <c r="Q119" s="147"/>
    </row>
    <row r="120" spans="2:17" ht="47.25" x14ac:dyDescent="0.25">
      <c r="B120" s="126"/>
      <c r="C120" s="150"/>
      <c r="D120" s="126"/>
      <c r="E120" s="147"/>
      <c r="F120" s="126"/>
      <c r="G120" s="126"/>
      <c r="H120" s="147"/>
      <c r="I120" s="145"/>
      <c r="J120" s="145"/>
      <c r="K120" s="145"/>
      <c r="L120" s="145"/>
      <c r="M120" s="145"/>
      <c r="N120" s="41" t="s">
        <v>286</v>
      </c>
      <c r="O120" s="62">
        <v>1000</v>
      </c>
      <c r="P120" s="148"/>
      <c r="Q120" s="148"/>
    </row>
    <row r="121" spans="2:17" ht="63" x14ac:dyDescent="0.25">
      <c r="B121" s="119" t="s">
        <v>320</v>
      </c>
      <c r="C121" s="149"/>
      <c r="D121" s="119" t="s">
        <v>321</v>
      </c>
      <c r="E121" s="146" t="s">
        <v>16</v>
      </c>
      <c r="F121" s="119"/>
      <c r="G121" s="119" t="s">
        <v>283</v>
      </c>
      <c r="H121" s="146"/>
      <c r="I121" s="144">
        <f>SUM(J121:M126)</f>
        <v>1200000</v>
      </c>
      <c r="J121" s="144">
        <v>0</v>
      </c>
      <c r="K121" s="144">
        <v>0</v>
      </c>
      <c r="L121" s="144">
        <v>1020000</v>
      </c>
      <c r="M121" s="144">
        <v>180000</v>
      </c>
      <c r="N121" s="41" t="s">
        <v>288</v>
      </c>
      <c r="O121" s="62">
        <v>2</v>
      </c>
      <c r="P121" s="146" t="s">
        <v>305</v>
      </c>
      <c r="Q121" s="146" t="s">
        <v>322</v>
      </c>
    </row>
    <row r="122" spans="2:17" ht="48" customHeight="1" x14ac:dyDescent="0.25">
      <c r="B122" s="126"/>
      <c r="C122" s="150"/>
      <c r="D122" s="126"/>
      <c r="E122" s="147"/>
      <c r="F122" s="126"/>
      <c r="G122" s="126"/>
      <c r="H122" s="147"/>
      <c r="I122" s="145"/>
      <c r="J122" s="145"/>
      <c r="K122" s="145"/>
      <c r="L122" s="145"/>
      <c r="M122" s="145"/>
      <c r="N122" s="41" t="s">
        <v>290</v>
      </c>
      <c r="O122" s="62">
        <v>1262</v>
      </c>
      <c r="P122" s="147"/>
      <c r="Q122" s="147"/>
    </row>
    <row r="123" spans="2:17" ht="31.5" x14ac:dyDescent="0.25">
      <c r="B123" s="126"/>
      <c r="C123" s="150"/>
      <c r="D123" s="126"/>
      <c r="E123" s="147"/>
      <c r="F123" s="126"/>
      <c r="G123" s="126"/>
      <c r="H123" s="147"/>
      <c r="I123" s="145"/>
      <c r="J123" s="145"/>
      <c r="K123" s="145"/>
      <c r="L123" s="145"/>
      <c r="M123" s="145"/>
      <c r="N123" s="41" t="s">
        <v>299</v>
      </c>
      <c r="O123" s="62">
        <v>2</v>
      </c>
      <c r="P123" s="147"/>
      <c r="Q123" s="147"/>
    </row>
    <row r="124" spans="2:17" ht="63" x14ac:dyDescent="0.25">
      <c r="B124" s="126"/>
      <c r="C124" s="150"/>
      <c r="D124" s="126"/>
      <c r="E124" s="147"/>
      <c r="F124" s="126"/>
      <c r="G124" s="126"/>
      <c r="H124" s="147"/>
      <c r="I124" s="145"/>
      <c r="J124" s="145"/>
      <c r="K124" s="145"/>
      <c r="L124" s="145"/>
      <c r="M124" s="145"/>
      <c r="N124" s="41" t="s">
        <v>326</v>
      </c>
      <c r="O124" s="62">
        <v>20</v>
      </c>
      <c r="P124" s="147"/>
      <c r="Q124" s="147"/>
    </row>
    <row r="125" spans="2:17" ht="63" x14ac:dyDescent="0.25">
      <c r="B125" s="126"/>
      <c r="C125" s="150"/>
      <c r="D125" s="126"/>
      <c r="E125" s="147"/>
      <c r="F125" s="126"/>
      <c r="G125" s="126"/>
      <c r="H125" s="147"/>
      <c r="I125" s="145"/>
      <c r="J125" s="145"/>
      <c r="K125" s="145"/>
      <c r="L125" s="145"/>
      <c r="M125" s="145"/>
      <c r="N125" s="49" t="s">
        <v>285</v>
      </c>
      <c r="O125" s="62">
        <v>700</v>
      </c>
      <c r="P125" s="147"/>
      <c r="Q125" s="147"/>
    </row>
    <row r="126" spans="2:17" ht="47.25" x14ac:dyDescent="0.25">
      <c r="B126" s="126"/>
      <c r="C126" s="150"/>
      <c r="D126" s="126"/>
      <c r="E126" s="147"/>
      <c r="F126" s="126"/>
      <c r="G126" s="126"/>
      <c r="H126" s="147"/>
      <c r="I126" s="145"/>
      <c r="J126" s="145"/>
      <c r="K126" s="145"/>
      <c r="L126" s="145"/>
      <c r="M126" s="145"/>
      <c r="N126" s="41" t="s">
        <v>286</v>
      </c>
      <c r="O126" s="62">
        <v>1200</v>
      </c>
      <c r="P126" s="148"/>
      <c r="Q126" s="148"/>
    </row>
    <row r="127" spans="2:17" ht="47.25" x14ac:dyDescent="0.25">
      <c r="B127" s="119" t="s">
        <v>323</v>
      </c>
      <c r="C127" s="149"/>
      <c r="D127" s="119" t="s">
        <v>321</v>
      </c>
      <c r="E127" s="146" t="s">
        <v>16</v>
      </c>
      <c r="F127" s="119"/>
      <c r="G127" s="119" t="s">
        <v>283</v>
      </c>
      <c r="H127" s="146"/>
      <c r="I127" s="144">
        <f>SUM(J127:M131)</f>
        <v>500000</v>
      </c>
      <c r="J127" s="144">
        <v>0</v>
      </c>
      <c r="K127" s="144">
        <v>0</v>
      </c>
      <c r="L127" s="144">
        <v>425000</v>
      </c>
      <c r="M127" s="144">
        <v>75000</v>
      </c>
      <c r="N127" s="41" t="s">
        <v>289</v>
      </c>
      <c r="O127" s="62">
        <v>792</v>
      </c>
      <c r="P127" s="146" t="s">
        <v>324</v>
      </c>
      <c r="Q127" s="146" t="s">
        <v>325</v>
      </c>
    </row>
    <row r="128" spans="2:17" ht="31.5" x14ac:dyDescent="0.25">
      <c r="B128" s="126"/>
      <c r="C128" s="150"/>
      <c r="D128" s="126"/>
      <c r="E128" s="147"/>
      <c r="F128" s="126"/>
      <c r="G128" s="126"/>
      <c r="H128" s="147"/>
      <c r="I128" s="145"/>
      <c r="J128" s="145"/>
      <c r="K128" s="145"/>
      <c r="L128" s="145"/>
      <c r="M128" s="145"/>
      <c r="N128" s="41" t="s">
        <v>290</v>
      </c>
      <c r="O128" s="62">
        <v>1132</v>
      </c>
      <c r="P128" s="147"/>
      <c r="Q128" s="147"/>
    </row>
    <row r="129" spans="2:17" ht="47.25" x14ac:dyDescent="0.25">
      <c r="B129" s="126"/>
      <c r="C129" s="150"/>
      <c r="D129" s="126"/>
      <c r="E129" s="147"/>
      <c r="F129" s="126"/>
      <c r="G129" s="126"/>
      <c r="H129" s="147"/>
      <c r="I129" s="145"/>
      <c r="J129" s="145"/>
      <c r="K129" s="145"/>
      <c r="L129" s="145"/>
      <c r="M129" s="145"/>
      <c r="N129" s="41" t="s">
        <v>316</v>
      </c>
      <c r="O129" s="62">
        <v>850</v>
      </c>
      <c r="P129" s="147"/>
      <c r="Q129" s="147"/>
    </row>
    <row r="130" spans="2:17" ht="47.25" x14ac:dyDescent="0.25">
      <c r="B130" s="126"/>
      <c r="C130" s="150"/>
      <c r="D130" s="126"/>
      <c r="E130" s="147"/>
      <c r="F130" s="126"/>
      <c r="G130" s="126"/>
      <c r="H130" s="147"/>
      <c r="I130" s="145"/>
      <c r="J130" s="145"/>
      <c r="K130" s="145"/>
      <c r="L130" s="145"/>
      <c r="M130" s="145"/>
      <c r="N130" s="41" t="s">
        <v>284</v>
      </c>
      <c r="O130" s="62">
        <v>630</v>
      </c>
      <c r="P130" s="147"/>
      <c r="Q130" s="147"/>
    </row>
    <row r="131" spans="2:17" ht="47.25" x14ac:dyDescent="0.25">
      <c r="B131" s="126"/>
      <c r="C131" s="150"/>
      <c r="D131" s="126"/>
      <c r="E131" s="147"/>
      <c r="F131" s="126"/>
      <c r="G131" s="126"/>
      <c r="H131" s="147"/>
      <c r="I131" s="145"/>
      <c r="J131" s="145"/>
      <c r="K131" s="145"/>
      <c r="L131" s="145"/>
      <c r="M131" s="145"/>
      <c r="N131" s="41" t="s">
        <v>286</v>
      </c>
      <c r="O131" s="62">
        <v>1000</v>
      </c>
      <c r="P131" s="148"/>
      <c r="Q131" s="148"/>
    </row>
    <row r="132" spans="2:17" ht="15.75" x14ac:dyDescent="0.25">
      <c r="B132" s="140" t="s">
        <v>106</v>
      </c>
      <c r="C132" s="140"/>
      <c r="D132" s="140"/>
      <c r="E132" s="140"/>
      <c r="F132" s="140"/>
      <c r="G132" s="140"/>
      <c r="H132" s="140"/>
      <c r="I132" s="65">
        <f>SUM(I72:I113)+I121+I127</f>
        <v>22215971.300000001</v>
      </c>
      <c r="J132" s="66">
        <f>SUM(J72:J113)+J121+J127</f>
        <v>0</v>
      </c>
      <c r="K132" s="66">
        <f>SUM(K72:K113)+K121+K127</f>
        <v>0</v>
      </c>
      <c r="L132" s="65">
        <f>SUM(L72:L113)+L121+L127</f>
        <v>18883575</v>
      </c>
      <c r="M132" s="65">
        <f>SUM(M72:M113)+M121+M127</f>
        <v>3332396.3</v>
      </c>
      <c r="N132" s="155"/>
      <c r="O132" s="155"/>
      <c r="P132" s="155"/>
      <c r="Q132" s="155"/>
    </row>
    <row r="133" spans="2:17" ht="15.75" x14ac:dyDescent="0.25">
      <c r="B133" s="2" t="s">
        <v>536</v>
      </c>
    </row>
    <row r="134" spans="2:17" ht="15.75" x14ac:dyDescent="0.25">
      <c r="B134" s="87"/>
      <c r="C134" s="87"/>
      <c r="D134" s="87"/>
      <c r="E134" s="87"/>
      <c r="F134" s="87"/>
      <c r="G134" s="87"/>
      <c r="H134" s="87"/>
      <c r="I134" s="91"/>
      <c r="J134" s="92"/>
      <c r="K134" s="92"/>
      <c r="L134" s="91"/>
      <c r="M134" s="91"/>
      <c r="N134" s="89"/>
      <c r="O134" s="89"/>
      <c r="P134" s="89"/>
      <c r="Q134" s="89"/>
    </row>
    <row r="136" spans="2:17" ht="15.75" x14ac:dyDescent="0.25">
      <c r="B136" s="169" t="s">
        <v>107</v>
      </c>
      <c r="C136" s="169"/>
      <c r="D136" s="169"/>
      <c r="E136" s="169"/>
    </row>
    <row r="137" spans="2:17" ht="35.450000000000003" customHeight="1" x14ac:dyDescent="0.25">
      <c r="B137" s="10" t="s">
        <v>3</v>
      </c>
      <c r="C137" s="122" t="s">
        <v>108</v>
      </c>
      <c r="D137" s="122"/>
      <c r="E137" s="122"/>
      <c r="F137" s="123" t="s">
        <v>109</v>
      </c>
      <c r="G137" s="123"/>
      <c r="H137" s="123"/>
      <c r="I137" s="123"/>
      <c r="J137" s="122" t="s">
        <v>110</v>
      </c>
      <c r="K137" s="123"/>
      <c r="L137" s="123"/>
      <c r="M137" s="123"/>
    </row>
    <row r="138" spans="2:17" ht="15.75" x14ac:dyDescent="0.25">
      <c r="B138" s="4">
        <v>1</v>
      </c>
      <c r="C138" s="156">
        <v>2</v>
      </c>
      <c r="D138" s="156"/>
      <c r="E138" s="156"/>
      <c r="F138" s="156">
        <v>3</v>
      </c>
      <c r="G138" s="156"/>
      <c r="H138" s="156"/>
      <c r="I138" s="156"/>
      <c r="J138" s="156">
        <v>4</v>
      </c>
      <c r="K138" s="156"/>
      <c r="L138" s="156"/>
      <c r="M138" s="156"/>
    </row>
    <row r="139" spans="2:17" ht="33" customHeight="1" x14ac:dyDescent="0.25">
      <c r="B139" s="8"/>
      <c r="C139" s="133" t="s">
        <v>327</v>
      </c>
      <c r="D139" s="133"/>
      <c r="E139" s="133"/>
      <c r="F139" s="170"/>
      <c r="G139" s="170"/>
      <c r="H139" s="170"/>
      <c r="I139" s="170"/>
      <c r="J139" s="170"/>
      <c r="K139" s="170"/>
      <c r="L139" s="170"/>
      <c r="M139" s="170"/>
    </row>
    <row r="141" spans="2:17" ht="15.75" x14ac:dyDescent="0.25">
      <c r="B141" s="169" t="s">
        <v>111</v>
      </c>
      <c r="C141" s="169"/>
      <c r="D141" s="169"/>
      <c r="E141" s="169"/>
      <c r="F141" s="169"/>
    </row>
    <row r="142" spans="2:17" ht="33.6" customHeight="1" x14ac:dyDescent="0.25">
      <c r="B142" s="10" t="s">
        <v>3</v>
      </c>
      <c r="C142" s="123" t="s">
        <v>112</v>
      </c>
      <c r="D142" s="123"/>
      <c r="E142" s="123"/>
      <c r="F142" s="123" t="s">
        <v>109</v>
      </c>
      <c r="G142" s="123"/>
      <c r="H142" s="123"/>
      <c r="I142" s="123"/>
      <c r="J142" s="122" t="s">
        <v>113</v>
      </c>
      <c r="K142" s="123"/>
      <c r="L142" s="123"/>
      <c r="M142" s="123"/>
    </row>
    <row r="143" spans="2:17" ht="15.75" x14ac:dyDescent="0.25">
      <c r="B143" s="4">
        <v>1</v>
      </c>
      <c r="C143" s="156">
        <v>2</v>
      </c>
      <c r="D143" s="156"/>
      <c r="E143" s="156"/>
      <c r="F143" s="156">
        <v>3</v>
      </c>
      <c r="G143" s="156"/>
      <c r="H143" s="156"/>
      <c r="I143" s="156"/>
      <c r="J143" s="156">
        <v>4</v>
      </c>
      <c r="K143" s="156"/>
      <c r="L143" s="156"/>
      <c r="M143" s="156"/>
    </row>
    <row r="144" spans="2:17" ht="48" customHeight="1" x14ac:dyDescent="0.25">
      <c r="B144" s="8"/>
      <c r="C144" s="133" t="s">
        <v>328</v>
      </c>
      <c r="D144" s="133"/>
      <c r="E144" s="133"/>
      <c r="F144" s="170"/>
      <c r="G144" s="170"/>
      <c r="H144" s="170"/>
      <c r="I144" s="170"/>
      <c r="J144" s="170"/>
      <c r="K144" s="170"/>
      <c r="L144" s="170"/>
      <c r="M144" s="170"/>
    </row>
    <row r="146" spans="2:13" ht="15.75" x14ac:dyDescent="0.25">
      <c r="B146" s="169" t="s">
        <v>114</v>
      </c>
      <c r="C146" s="169"/>
      <c r="D146" s="169"/>
    </row>
    <row r="147" spans="2:13" ht="38.450000000000003" customHeight="1" x14ac:dyDescent="0.25">
      <c r="B147" s="10" t="s">
        <v>3</v>
      </c>
      <c r="C147" s="122" t="s">
        <v>115</v>
      </c>
      <c r="D147" s="122"/>
      <c r="E147" s="122"/>
      <c r="F147" s="173" t="s">
        <v>116</v>
      </c>
      <c r="G147" s="174"/>
      <c r="H147" s="174"/>
      <c r="I147" s="174"/>
      <c r="J147" s="174"/>
      <c r="K147" s="174"/>
      <c r="L147" s="174"/>
      <c r="M147" s="175"/>
    </row>
    <row r="148" spans="2:13" ht="15.75" x14ac:dyDescent="0.25">
      <c r="B148" s="4">
        <v>1</v>
      </c>
      <c r="C148" s="156">
        <v>2</v>
      </c>
      <c r="D148" s="156"/>
      <c r="E148" s="156"/>
      <c r="F148" s="176">
        <v>3</v>
      </c>
      <c r="G148" s="177"/>
      <c r="H148" s="177"/>
      <c r="I148" s="177"/>
      <c r="J148" s="177"/>
      <c r="K148" s="177"/>
      <c r="L148" s="177"/>
      <c r="M148" s="178"/>
    </row>
    <row r="149" spans="2:13" ht="14.45" customHeight="1" x14ac:dyDescent="0.25">
      <c r="B149" s="34" t="s">
        <v>15</v>
      </c>
      <c r="C149" s="182"/>
      <c r="D149" s="182"/>
      <c r="E149" s="182"/>
      <c r="F149" s="183"/>
      <c r="G149" s="184"/>
      <c r="H149" s="184"/>
      <c r="I149" s="184"/>
      <c r="J149" s="184"/>
      <c r="K149" s="184"/>
      <c r="L149" s="184"/>
      <c r="M149" s="185"/>
    </row>
    <row r="151" spans="2:13" ht="15.75" x14ac:dyDescent="0.25">
      <c r="B151" s="169" t="s">
        <v>117</v>
      </c>
      <c r="C151" s="169"/>
      <c r="D151" s="169"/>
      <c r="E151" s="169"/>
      <c r="F151" s="169"/>
      <c r="G151" s="169"/>
    </row>
    <row r="152" spans="2:13" ht="15.6" customHeight="1" x14ac:dyDescent="0.25">
      <c r="B152" s="10" t="s">
        <v>3</v>
      </c>
      <c r="C152" s="173" t="s">
        <v>118</v>
      </c>
      <c r="D152" s="174"/>
      <c r="E152" s="174"/>
      <c r="F152" s="174"/>
      <c r="G152" s="174"/>
      <c r="H152" s="174"/>
      <c r="I152" s="174"/>
      <c r="J152" s="174"/>
      <c r="K152" s="174"/>
      <c r="L152" s="174"/>
      <c r="M152" s="175"/>
    </row>
    <row r="153" spans="2:13" ht="15.75" x14ac:dyDescent="0.25">
      <c r="B153" s="4">
        <v>1</v>
      </c>
      <c r="C153" s="176">
        <v>2</v>
      </c>
      <c r="D153" s="177"/>
      <c r="E153" s="177"/>
      <c r="F153" s="177"/>
      <c r="G153" s="177"/>
      <c r="H153" s="177"/>
      <c r="I153" s="177"/>
      <c r="J153" s="177"/>
      <c r="K153" s="177"/>
      <c r="L153" s="177"/>
      <c r="M153" s="178"/>
    </row>
    <row r="154" spans="2:13" ht="15.75" x14ac:dyDescent="0.25">
      <c r="B154" s="8"/>
      <c r="C154" s="179" t="s">
        <v>329</v>
      </c>
      <c r="D154" s="180"/>
      <c r="E154" s="180"/>
      <c r="F154" s="180"/>
      <c r="G154" s="180"/>
      <c r="H154" s="180"/>
      <c r="I154" s="180"/>
      <c r="J154" s="180"/>
      <c r="K154" s="180"/>
      <c r="L154" s="180"/>
      <c r="M154" s="181"/>
    </row>
  </sheetData>
  <mergeCells count="361">
    <mergeCell ref="K104:K106"/>
    <mergeCell ref="L104:L106"/>
    <mergeCell ref="M104:M106"/>
    <mergeCell ref="P104:P106"/>
    <mergeCell ref="Q104:Q106"/>
    <mergeCell ref="B104:B106"/>
    <mergeCell ref="C104:C106"/>
    <mergeCell ref="D104:D106"/>
    <mergeCell ref="E104:E106"/>
    <mergeCell ref="F104:F106"/>
    <mergeCell ref="G104:G106"/>
    <mergeCell ref="H104:H106"/>
    <mergeCell ref="I104:I106"/>
    <mergeCell ref="J104:J106"/>
    <mergeCell ref="K101:K103"/>
    <mergeCell ref="L101:L103"/>
    <mergeCell ref="M101:M103"/>
    <mergeCell ref="P101:P103"/>
    <mergeCell ref="Q101:Q103"/>
    <mergeCell ref="B98:B100"/>
    <mergeCell ref="C98:C100"/>
    <mergeCell ref="D98:D100"/>
    <mergeCell ref="E98:E100"/>
    <mergeCell ref="F98:F100"/>
    <mergeCell ref="B101:B103"/>
    <mergeCell ref="C101:C103"/>
    <mergeCell ref="D101:D103"/>
    <mergeCell ref="E101:E103"/>
    <mergeCell ref="F101:F103"/>
    <mergeCell ref="G101:G103"/>
    <mergeCell ref="H101:H103"/>
    <mergeCell ref="I101:I103"/>
    <mergeCell ref="J101:J103"/>
    <mergeCell ref="G98:G100"/>
    <mergeCell ref="H98:H100"/>
    <mergeCell ref="I98:I100"/>
    <mergeCell ref="J98:J100"/>
    <mergeCell ref="K98:K100"/>
    <mergeCell ref="J94:J97"/>
    <mergeCell ref="L98:L100"/>
    <mergeCell ref="M98:M100"/>
    <mergeCell ref="P98:P100"/>
    <mergeCell ref="Q98:Q100"/>
    <mergeCell ref="C91:C93"/>
    <mergeCell ref="D91:D93"/>
    <mergeCell ref="E91:E93"/>
    <mergeCell ref="F91:F93"/>
    <mergeCell ref="G91:G93"/>
    <mergeCell ref="H91:H93"/>
    <mergeCell ref="I91:I93"/>
    <mergeCell ref="J91:J93"/>
    <mergeCell ref="K91:K93"/>
    <mergeCell ref="L91:L93"/>
    <mergeCell ref="M91:M93"/>
    <mergeCell ref="P91:P93"/>
    <mergeCell ref="Q91:Q93"/>
    <mergeCell ref="K94:K97"/>
    <mergeCell ref="L94:L97"/>
    <mergeCell ref="M94:M97"/>
    <mergeCell ref="P94:P97"/>
    <mergeCell ref="Q94:Q97"/>
    <mergeCell ref="Q75:Q80"/>
    <mergeCell ref="K81:K83"/>
    <mergeCell ref="L81:L83"/>
    <mergeCell ref="M81:M83"/>
    <mergeCell ref="P81:P83"/>
    <mergeCell ref="Q81:Q83"/>
    <mergeCell ref="B84:B90"/>
    <mergeCell ref="C84:C90"/>
    <mergeCell ref="D84:D90"/>
    <mergeCell ref="E84:E90"/>
    <mergeCell ref="F84:F90"/>
    <mergeCell ref="G84:G90"/>
    <mergeCell ref="H84:H90"/>
    <mergeCell ref="I84:I90"/>
    <mergeCell ref="J84:J90"/>
    <mergeCell ref="K84:K90"/>
    <mergeCell ref="L84:L90"/>
    <mergeCell ref="M84:M90"/>
    <mergeCell ref="P84:P90"/>
    <mergeCell ref="Q84:Q90"/>
    <mergeCell ref="B81:B83"/>
    <mergeCell ref="C81:C83"/>
    <mergeCell ref="D81:D83"/>
    <mergeCell ref="E81:E83"/>
    <mergeCell ref="B7:Q7"/>
    <mergeCell ref="B32:E32"/>
    <mergeCell ref="F32:H32"/>
    <mergeCell ref="B33:E33"/>
    <mergeCell ref="F33:H33"/>
    <mergeCell ref="B36:E36"/>
    <mergeCell ref="F36:H36"/>
    <mergeCell ref="G81:G83"/>
    <mergeCell ref="H81:H83"/>
    <mergeCell ref="I81:I83"/>
    <mergeCell ref="J81:J83"/>
    <mergeCell ref="Q72:Q74"/>
    <mergeCell ref="P72:P74"/>
    <mergeCell ref="B75:B80"/>
    <mergeCell ref="C75:C80"/>
    <mergeCell ref="D75:D80"/>
    <mergeCell ref="E75:E80"/>
    <mergeCell ref="F75:F80"/>
    <mergeCell ref="G75:G80"/>
    <mergeCell ref="H75:H80"/>
    <mergeCell ref="I75:I80"/>
    <mergeCell ref="J75:J80"/>
    <mergeCell ref="K75:K80"/>
    <mergeCell ref="L75:L80"/>
    <mergeCell ref="B21:B22"/>
    <mergeCell ref="C21:D22"/>
    <mergeCell ref="E21:G22"/>
    <mergeCell ref="H22:J22"/>
    <mergeCell ref="C19:D20"/>
    <mergeCell ref="E19:G20"/>
    <mergeCell ref="H20:J20"/>
    <mergeCell ref="K20:M20"/>
    <mergeCell ref="K22:M22"/>
    <mergeCell ref="B17:B18"/>
    <mergeCell ref="C17:D18"/>
    <mergeCell ref="E17:G18"/>
    <mergeCell ref="H18:J18"/>
    <mergeCell ref="K18:M18"/>
    <mergeCell ref="B19:B20"/>
    <mergeCell ref="K10:N10"/>
    <mergeCell ref="K11:M11"/>
    <mergeCell ref="B10:B11"/>
    <mergeCell ref="C10:D11"/>
    <mergeCell ref="E10:G11"/>
    <mergeCell ref="H10:J11"/>
    <mergeCell ref="C12:D12"/>
    <mergeCell ref="E12:G12"/>
    <mergeCell ref="H12:J12"/>
    <mergeCell ref="C13:D14"/>
    <mergeCell ref="B13:B14"/>
    <mergeCell ref="E13:G14"/>
    <mergeCell ref="H14:J14"/>
    <mergeCell ref="K14:M14"/>
    <mergeCell ref="B15:B16"/>
    <mergeCell ref="H16:J16"/>
    <mergeCell ref="E15:G16"/>
    <mergeCell ref="C15:D16"/>
    <mergeCell ref="K16:M16"/>
    <mergeCell ref="C138:E138"/>
    <mergeCell ref="F138:I138"/>
    <mergeCell ref="J138:M138"/>
    <mergeCell ref="H52:H71"/>
    <mergeCell ref="I52:I71"/>
    <mergeCell ref="J52:J71"/>
    <mergeCell ref="K52:K71"/>
    <mergeCell ref="L52:L71"/>
    <mergeCell ref="C137:E137"/>
    <mergeCell ref="F137:I137"/>
    <mergeCell ref="J137:M137"/>
    <mergeCell ref="B136:E136"/>
    <mergeCell ref="B132:H132"/>
    <mergeCell ref="B26:E26"/>
    <mergeCell ref="F26:H26"/>
    <mergeCell ref="B27:E27"/>
    <mergeCell ref="F27:H27"/>
    <mergeCell ref="B28:E28"/>
    <mergeCell ref="B29:E29"/>
    <mergeCell ref="B30:E30"/>
    <mergeCell ref="B31:E31"/>
    <mergeCell ref="B34:E34"/>
    <mergeCell ref="B37:E37"/>
    <mergeCell ref="N52:N53"/>
    <mergeCell ref="N68:N69"/>
    <mergeCell ref="N70:N71"/>
    <mergeCell ref="M52:M71"/>
    <mergeCell ref="N54:N55"/>
    <mergeCell ref="N56:N57"/>
    <mergeCell ref="N58:N59"/>
    <mergeCell ref="C72:C74"/>
    <mergeCell ref="D72:D74"/>
    <mergeCell ref="E72:E74"/>
    <mergeCell ref="F72:F74"/>
    <mergeCell ref="G72:G74"/>
    <mergeCell ref="C152:M152"/>
    <mergeCell ref="C153:M153"/>
    <mergeCell ref="C154:M154"/>
    <mergeCell ref="C148:E148"/>
    <mergeCell ref="C149:E149"/>
    <mergeCell ref="F147:M147"/>
    <mergeCell ref="F148:M148"/>
    <mergeCell ref="F149:M149"/>
    <mergeCell ref="C143:E143"/>
    <mergeCell ref="F143:I143"/>
    <mergeCell ref="J143:M143"/>
    <mergeCell ref="C144:E144"/>
    <mergeCell ref="F144:I144"/>
    <mergeCell ref="J144:M144"/>
    <mergeCell ref="C147:E147"/>
    <mergeCell ref="B146:D146"/>
    <mergeCell ref="B151:G151"/>
    <mergeCell ref="C142:E142"/>
    <mergeCell ref="F142:I142"/>
    <mergeCell ref="J142:M142"/>
    <mergeCell ref="B141:F141"/>
    <mergeCell ref="C139:E139"/>
    <mergeCell ref="F139:I139"/>
    <mergeCell ref="J139:M139"/>
    <mergeCell ref="B72:B74"/>
    <mergeCell ref="H72:H74"/>
    <mergeCell ref="I72:I74"/>
    <mergeCell ref="J72:J74"/>
    <mergeCell ref="K72:K74"/>
    <mergeCell ref="L72:L74"/>
    <mergeCell ref="M72:M74"/>
    <mergeCell ref="M75:M80"/>
    <mergeCell ref="J107:J113"/>
    <mergeCell ref="B114:B115"/>
    <mergeCell ref="C114:C115"/>
    <mergeCell ref="D114:D115"/>
    <mergeCell ref="E114:E115"/>
    <mergeCell ref="F114:F115"/>
    <mergeCell ref="G114:G115"/>
    <mergeCell ref="H114:H115"/>
    <mergeCell ref="I114:I115"/>
    <mergeCell ref="P75:P80"/>
    <mergeCell ref="F81:F83"/>
    <mergeCell ref="B91:B93"/>
    <mergeCell ref="N64:N65"/>
    <mergeCell ref="N66:N67"/>
    <mergeCell ref="P52:P71"/>
    <mergeCell ref="Q52:Q71"/>
    <mergeCell ref="B2:Q2"/>
    <mergeCell ref="B3:Q3"/>
    <mergeCell ref="B9:H9"/>
    <mergeCell ref="B5:Q5"/>
    <mergeCell ref="B48:B50"/>
    <mergeCell ref="C48:C50"/>
    <mergeCell ref="D48:D50"/>
    <mergeCell ref="E48:E50"/>
    <mergeCell ref="F48:F50"/>
    <mergeCell ref="G48:G50"/>
    <mergeCell ref="B52:B71"/>
    <mergeCell ref="C52:C71"/>
    <mergeCell ref="D52:D71"/>
    <mergeCell ref="E52:E71"/>
    <mergeCell ref="G52:G71"/>
    <mergeCell ref="F52:F71"/>
    <mergeCell ref="B43:E43"/>
    <mergeCell ref="N132:Q132"/>
    <mergeCell ref="K12:M12"/>
    <mergeCell ref="H13:J13"/>
    <mergeCell ref="H15:J15"/>
    <mergeCell ref="H17:J17"/>
    <mergeCell ref="H19:J19"/>
    <mergeCell ref="H21:J21"/>
    <mergeCell ref="K13:M13"/>
    <mergeCell ref="K15:M15"/>
    <mergeCell ref="K17:M17"/>
    <mergeCell ref="K19:M19"/>
    <mergeCell ref="K21:M21"/>
    <mergeCell ref="N60:N61"/>
    <mergeCell ref="N62:N63"/>
    <mergeCell ref="P48:P50"/>
    <mergeCell ref="Q48:Q50"/>
    <mergeCell ref="M49:M50"/>
    <mergeCell ref="H48:H50"/>
    <mergeCell ref="I49:I50"/>
    <mergeCell ref="I48:M48"/>
    <mergeCell ref="J49:L49"/>
    <mergeCell ref="N48:O48"/>
    <mergeCell ref="N49:N50"/>
    <mergeCell ref="O49:O50"/>
    <mergeCell ref="F37:H37"/>
    <mergeCell ref="B25:G25"/>
    <mergeCell ref="B47:H47"/>
    <mergeCell ref="B44:E44"/>
    <mergeCell ref="B45:E45"/>
    <mergeCell ref="F30:H30"/>
    <mergeCell ref="F31:H31"/>
    <mergeCell ref="F34:H34"/>
    <mergeCell ref="F35:H35"/>
    <mergeCell ref="F38:H38"/>
    <mergeCell ref="F39:H39"/>
    <mergeCell ref="F40:H40"/>
    <mergeCell ref="F41:H41"/>
    <mergeCell ref="F42:H42"/>
    <mergeCell ref="F43:H43"/>
    <mergeCell ref="F44:H44"/>
    <mergeCell ref="F45:H45"/>
    <mergeCell ref="B35:E35"/>
    <mergeCell ref="B38:E38"/>
    <mergeCell ref="B39:E39"/>
    <mergeCell ref="B40:E40"/>
    <mergeCell ref="B41:E41"/>
    <mergeCell ref="F28:H28"/>
    <mergeCell ref="F29:H29"/>
    <mergeCell ref="B42:E42"/>
    <mergeCell ref="B107:B113"/>
    <mergeCell ref="C107:C113"/>
    <mergeCell ref="D107:D113"/>
    <mergeCell ref="E107:E113"/>
    <mergeCell ref="F107:F113"/>
    <mergeCell ref="G107:G113"/>
    <mergeCell ref="H107:H113"/>
    <mergeCell ref="I107:I113"/>
    <mergeCell ref="B94:B97"/>
    <mergeCell ref="C94:C97"/>
    <mergeCell ref="D94:D97"/>
    <mergeCell ref="E94:E97"/>
    <mergeCell ref="F94:F97"/>
    <mergeCell ref="G94:G97"/>
    <mergeCell ref="H94:H97"/>
    <mergeCell ref="I94:I97"/>
    <mergeCell ref="J114:J115"/>
    <mergeCell ref="G116:G120"/>
    <mergeCell ref="H116:H120"/>
    <mergeCell ref="I116:I120"/>
    <mergeCell ref="J116:J120"/>
    <mergeCell ref="K107:K113"/>
    <mergeCell ref="L107:L113"/>
    <mergeCell ref="M107:M113"/>
    <mergeCell ref="P107:P113"/>
    <mergeCell ref="Q107:Q113"/>
    <mergeCell ref="K114:K115"/>
    <mergeCell ref="L114:L115"/>
    <mergeCell ref="M114:M115"/>
    <mergeCell ref="P114:P115"/>
    <mergeCell ref="Q114:Q115"/>
    <mergeCell ref="K116:K120"/>
    <mergeCell ref="L116:L120"/>
    <mergeCell ref="M116:M120"/>
    <mergeCell ref="P116:P120"/>
    <mergeCell ref="Q116:Q120"/>
    <mergeCell ref="K121:K126"/>
    <mergeCell ref="L121:L126"/>
    <mergeCell ref="M121:M126"/>
    <mergeCell ref="P121:P126"/>
    <mergeCell ref="Q121:Q126"/>
    <mergeCell ref="B116:B120"/>
    <mergeCell ref="C116:C120"/>
    <mergeCell ref="D116:D120"/>
    <mergeCell ref="E116:E120"/>
    <mergeCell ref="F116:F120"/>
    <mergeCell ref="B121:B126"/>
    <mergeCell ref="C121:C126"/>
    <mergeCell ref="D121:D126"/>
    <mergeCell ref="E121:E126"/>
    <mergeCell ref="F121:F126"/>
    <mergeCell ref="G121:G126"/>
    <mergeCell ref="H121:H126"/>
    <mergeCell ref="I121:I126"/>
    <mergeCell ref="J121:J126"/>
    <mergeCell ref="K127:K131"/>
    <mergeCell ref="L127:L131"/>
    <mergeCell ref="M127:M131"/>
    <mergeCell ref="P127:P131"/>
    <mergeCell ref="Q127:Q131"/>
    <mergeCell ref="B127:B131"/>
    <mergeCell ref="C127:C131"/>
    <mergeCell ref="D127:D131"/>
    <mergeCell ref="E127:E131"/>
    <mergeCell ref="F127:F131"/>
    <mergeCell ref="G127:G131"/>
    <mergeCell ref="H127:H131"/>
    <mergeCell ref="I127:I131"/>
    <mergeCell ref="J127:J131"/>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5"/>
  <sheetViews>
    <sheetView topLeftCell="A41" zoomScaleNormal="100" workbookViewId="0">
      <selection activeCell="E59" sqref="E59:E6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141" t="s">
        <v>330</v>
      </c>
      <c r="C2" s="141"/>
      <c r="D2" s="141"/>
      <c r="E2" s="141"/>
      <c r="F2" s="141"/>
      <c r="G2" s="141"/>
      <c r="H2" s="141"/>
      <c r="I2" s="141"/>
      <c r="J2" s="141"/>
      <c r="K2" s="141"/>
      <c r="L2" s="141"/>
      <c r="M2" s="141"/>
      <c r="N2" s="141"/>
      <c r="O2" s="141"/>
      <c r="P2" s="141"/>
      <c r="Q2" s="141"/>
    </row>
    <row r="3" spans="2:17" ht="15.75" x14ac:dyDescent="0.25">
      <c r="B3" s="6"/>
      <c r="C3" s="6"/>
      <c r="D3" s="6"/>
      <c r="E3" s="6"/>
      <c r="F3" s="6"/>
      <c r="G3" s="6"/>
      <c r="H3" s="6"/>
      <c r="I3" s="6"/>
      <c r="J3" s="6"/>
      <c r="K3" s="6"/>
      <c r="L3" s="6"/>
      <c r="M3" s="6"/>
      <c r="N3" s="6"/>
      <c r="O3" s="6"/>
      <c r="P3" s="6"/>
      <c r="Q3" s="6"/>
    </row>
    <row r="4" spans="2:17" ht="15.75" x14ac:dyDescent="0.25">
      <c r="B4" s="141" t="s">
        <v>331</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15.75" x14ac:dyDescent="0.25">
      <c r="B7" s="123" t="s">
        <v>3</v>
      </c>
      <c r="C7" s="123" t="s">
        <v>59</v>
      </c>
      <c r="D7" s="123"/>
      <c r="E7" s="122" t="s">
        <v>60</v>
      </c>
      <c r="F7" s="122"/>
      <c r="G7" s="122"/>
      <c r="H7" s="122" t="s">
        <v>61</v>
      </c>
      <c r="I7" s="122"/>
      <c r="J7" s="122"/>
      <c r="K7" s="123" t="s">
        <v>62</v>
      </c>
      <c r="L7" s="123"/>
      <c r="M7" s="123"/>
      <c r="N7" s="123"/>
    </row>
    <row r="8" spans="2:17" ht="31.5"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4" t="s">
        <v>332</v>
      </c>
      <c r="D10" s="195"/>
      <c r="E10" s="198" t="s">
        <v>333</v>
      </c>
      <c r="F10" s="199"/>
      <c r="G10" s="200"/>
      <c r="H10" s="157">
        <v>0</v>
      </c>
      <c r="I10" s="158"/>
      <c r="J10" s="158"/>
      <c r="K10" s="157">
        <v>77</v>
      </c>
      <c r="L10" s="158"/>
      <c r="M10" s="158"/>
      <c r="N10" s="13">
        <f>O43</f>
        <v>79</v>
      </c>
    </row>
    <row r="11" spans="2:17" ht="15.75" x14ac:dyDescent="0.25">
      <c r="B11" s="193"/>
      <c r="C11" s="196"/>
      <c r="D11" s="197"/>
      <c r="E11" s="201"/>
      <c r="F11" s="202"/>
      <c r="G11" s="203"/>
      <c r="H11" s="187" t="s">
        <v>157</v>
      </c>
      <c r="I11" s="188"/>
      <c r="J11" s="189"/>
      <c r="K11" s="187" t="s">
        <v>18</v>
      </c>
      <c r="L11" s="188"/>
      <c r="M11" s="189"/>
      <c r="N11" s="11" t="s">
        <v>23</v>
      </c>
    </row>
    <row r="12" spans="2:17" ht="15.75" x14ac:dyDescent="0.25">
      <c r="B12" s="192" t="s">
        <v>48</v>
      </c>
      <c r="C12" s="194" t="s">
        <v>334</v>
      </c>
      <c r="D12" s="195"/>
      <c r="E12" s="198" t="s">
        <v>335</v>
      </c>
      <c r="F12" s="199"/>
      <c r="G12" s="200"/>
      <c r="H12" s="157">
        <v>0</v>
      </c>
      <c r="I12" s="158"/>
      <c r="J12" s="158"/>
      <c r="K12" s="157">
        <v>77</v>
      </c>
      <c r="L12" s="158"/>
      <c r="M12" s="158"/>
      <c r="N12" s="13">
        <f>O45</f>
        <v>80</v>
      </c>
    </row>
    <row r="13" spans="2:17" ht="15.75" x14ac:dyDescent="0.25">
      <c r="B13" s="193"/>
      <c r="C13" s="196"/>
      <c r="D13" s="197"/>
      <c r="E13" s="201"/>
      <c r="F13" s="202"/>
      <c r="G13" s="203"/>
      <c r="H13" s="187" t="s">
        <v>157</v>
      </c>
      <c r="I13" s="188"/>
      <c r="J13" s="189"/>
      <c r="K13" s="187" t="s">
        <v>18</v>
      </c>
      <c r="L13" s="188"/>
      <c r="M13" s="189"/>
      <c r="N13" s="11" t="s">
        <v>23</v>
      </c>
    </row>
    <row r="16" spans="2:17" ht="15.75" x14ac:dyDescent="0.25">
      <c r="B16" s="121" t="s">
        <v>72</v>
      </c>
      <c r="C16" s="121"/>
      <c r="D16" s="121"/>
      <c r="E16" s="121"/>
      <c r="F16" s="121"/>
      <c r="G16" s="121"/>
    </row>
    <row r="17" spans="2:8" ht="15.75" x14ac:dyDescent="0.25">
      <c r="B17" s="190" t="s">
        <v>73</v>
      </c>
      <c r="C17" s="190"/>
      <c r="D17" s="190"/>
      <c r="E17" s="190"/>
      <c r="F17" s="190" t="s">
        <v>74</v>
      </c>
      <c r="G17" s="190"/>
      <c r="H17" s="190"/>
    </row>
    <row r="18" spans="2:8" ht="15.75" x14ac:dyDescent="0.25">
      <c r="B18" s="191">
        <v>1</v>
      </c>
      <c r="C18" s="191"/>
      <c r="D18" s="191"/>
      <c r="E18" s="191"/>
      <c r="F18" s="191">
        <v>2</v>
      </c>
      <c r="G18" s="191"/>
      <c r="H18" s="191"/>
    </row>
    <row r="19" spans="2:8" ht="15.75" x14ac:dyDescent="0.25">
      <c r="B19" s="153" t="s">
        <v>75</v>
      </c>
      <c r="C19" s="153"/>
      <c r="D19" s="153"/>
      <c r="E19" s="153"/>
      <c r="F19" s="154">
        <f>SUM(F20,F22,F26,F30)</f>
        <v>2115755</v>
      </c>
      <c r="G19" s="221"/>
      <c r="H19" s="221"/>
    </row>
    <row r="20" spans="2:8" ht="15.75" x14ac:dyDescent="0.25">
      <c r="B20" s="153" t="s">
        <v>76</v>
      </c>
      <c r="C20" s="153"/>
      <c r="D20" s="153"/>
      <c r="E20" s="153"/>
      <c r="F20" s="223"/>
      <c r="G20" s="223"/>
      <c r="H20" s="223"/>
    </row>
    <row r="21" spans="2:8" ht="15.75" x14ac:dyDescent="0.25">
      <c r="B21" s="151"/>
      <c r="C21" s="151"/>
      <c r="D21" s="151"/>
      <c r="E21" s="151"/>
      <c r="F21" s="223"/>
      <c r="G21" s="222"/>
      <c r="H21" s="222"/>
    </row>
    <row r="22" spans="2:8" ht="33" customHeight="1" x14ac:dyDescent="0.25">
      <c r="B22" s="153" t="s">
        <v>336</v>
      </c>
      <c r="C22" s="153"/>
      <c r="D22" s="153"/>
      <c r="E22" s="153"/>
      <c r="F22" s="154">
        <f>F25</f>
        <v>0</v>
      </c>
      <c r="G22" s="221"/>
      <c r="H22" s="221"/>
    </row>
    <row r="23" spans="2:8" ht="15.75" x14ac:dyDescent="0.25">
      <c r="B23" s="151" t="s">
        <v>274</v>
      </c>
      <c r="C23" s="151"/>
      <c r="D23" s="151"/>
      <c r="E23" s="151"/>
      <c r="F23" s="152"/>
      <c r="G23" s="152"/>
      <c r="H23" s="152"/>
    </row>
    <row r="24" spans="2:8" ht="31.5" customHeight="1" x14ac:dyDescent="0.25">
      <c r="B24" s="151" t="s">
        <v>275</v>
      </c>
      <c r="C24" s="151"/>
      <c r="D24" s="151"/>
      <c r="E24" s="151"/>
      <c r="F24" s="152"/>
      <c r="G24" s="152"/>
      <c r="H24" s="152"/>
    </row>
    <row r="25" spans="2:8" ht="15.75" x14ac:dyDescent="0.25">
      <c r="B25" s="151" t="s">
        <v>77</v>
      </c>
      <c r="C25" s="151"/>
      <c r="D25" s="151"/>
      <c r="E25" s="151"/>
      <c r="F25" s="152"/>
      <c r="G25" s="222"/>
      <c r="H25" s="222"/>
    </row>
    <row r="26" spans="2:8" ht="15.75" x14ac:dyDescent="0.25">
      <c r="B26" s="153" t="s">
        <v>337</v>
      </c>
      <c r="C26" s="153"/>
      <c r="D26" s="153"/>
      <c r="E26" s="153"/>
      <c r="F26" s="154">
        <f>F29</f>
        <v>2115755</v>
      </c>
      <c r="G26" s="221"/>
      <c r="H26" s="221"/>
    </row>
    <row r="27" spans="2:8" ht="15.75" x14ac:dyDescent="0.25">
      <c r="B27" s="151" t="s">
        <v>276</v>
      </c>
      <c r="C27" s="151"/>
      <c r="D27" s="151"/>
      <c r="E27" s="151"/>
      <c r="F27" s="152"/>
      <c r="G27" s="152"/>
      <c r="H27" s="152"/>
    </row>
    <row r="28" spans="2:8" ht="31.5" customHeight="1" x14ac:dyDescent="0.25">
      <c r="B28" s="151" t="s">
        <v>277</v>
      </c>
      <c r="C28" s="151"/>
      <c r="D28" s="151"/>
      <c r="E28" s="151"/>
      <c r="F28" s="152"/>
      <c r="G28" s="152"/>
      <c r="H28" s="152"/>
    </row>
    <row r="29" spans="2:8" ht="15.75" x14ac:dyDescent="0.25">
      <c r="B29" s="151" t="s">
        <v>78</v>
      </c>
      <c r="C29" s="151"/>
      <c r="D29" s="151"/>
      <c r="E29" s="151"/>
      <c r="F29" s="152">
        <f>L75</f>
        <v>2115755</v>
      </c>
      <c r="G29" s="222"/>
      <c r="H29" s="222"/>
    </row>
    <row r="30" spans="2:8" ht="15.75" x14ac:dyDescent="0.25">
      <c r="B30" s="153" t="s">
        <v>278</v>
      </c>
      <c r="C30" s="153"/>
      <c r="D30" s="153"/>
      <c r="E30" s="153"/>
      <c r="F30" s="224"/>
      <c r="G30" s="224"/>
      <c r="H30" s="224"/>
    </row>
    <row r="31" spans="2:8" ht="15.75" x14ac:dyDescent="0.25">
      <c r="B31" s="151"/>
      <c r="C31" s="151"/>
      <c r="D31" s="151"/>
      <c r="E31" s="151"/>
      <c r="F31" s="223"/>
      <c r="G31" s="223"/>
      <c r="H31" s="223"/>
    </row>
    <row r="32" spans="2:8" ht="15.75" x14ac:dyDescent="0.25">
      <c r="B32" s="153" t="s">
        <v>79</v>
      </c>
      <c r="C32" s="153"/>
      <c r="D32" s="153"/>
      <c r="E32" s="153"/>
      <c r="F32" s="154">
        <f>SUM(F33:H35)</f>
        <v>373368.53</v>
      </c>
      <c r="G32" s="221"/>
      <c r="H32" s="221"/>
    </row>
    <row r="33" spans="2:20" ht="15.75" x14ac:dyDescent="0.25">
      <c r="B33" s="151" t="s">
        <v>80</v>
      </c>
      <c r="C33" s="151"/>
      <c r="D33" s="151"/>
      <c r="E33" s="151"/>
      <c r="F33" s="152">
        <f>M75</f>
        <v>373368.53</v>
      </c>
      <c r="G33" s="222"/>
      <c r="H33" s="222"/>
    </row>
    <row r="34" spans="2:20" ht="15.75" x14ac:dyDescent="0.25">
      <c r="B34" s="151" t="s">
        <v>81</v>
      </c>
      <c r="C34" s="151"/>
      <c r="D34" s="151"/>
      <c r="E34" s="151"/>
      <c r="F34" s="223">
        <v>0</v>
      </c>
      <c r="G34" s="223"/>
      <c r="H34" s="223"/>
    </row>
    <row r="35" spans="2:20" ht="15.75" x14ac:dyDescent="0.25">
      <c r="B35" s="151" t="s">
        <v>82</v>
      </c>
      <c r="C35" s="151"/>
      <c r="D35" s="151"/>
      <c r="E35" s="151"/>
      <c r="F35" s="223">
        <v>0</v>
      </c>
      <c r="G35" s="223"/>
      <c r="H35" s="223"/>
    </row>
    <row r="36" spans="2:20" ht="15.75" x14ac:dyDescent="0.25">
      <c r="B36" s="153" t="s">
        <v>83</v>
      </c>
      <c r="C36" s="153"/>
      <c r="D36" s="153"/>
      <c r="E36" s="153"/>
      <c r="F36" s="154">
        <f>SUM(F19,F32)</f>
        <v>2489123.5300000003</v>
      </c>
      <c r="G36" s="221"/>
      <c r="H36" s="221"/>
    </row>
    <row r="38" spans="2:20" ht="15.75" x14ac:dyDescent="0.25">
      <c r="B38" s="121" t="s">
        <v>84</v>
      </c>
      <c r="C38" s="121"/>
      <c r="D38" s="121"/>
      <c r="E38" s="121"/>
      <c r="F38" s="121"/>
      <c r="G38" s="121"/>
      <c r="H38" s="121"/>
    </row>
    <row r="39" spans="2:20" ht="15.75" x14ac:dyDescent="0.25">
      <c r="B39" s="122" t="s">
        <v>85</v>
      </c>
      <c r="C39" s="122" t="s">
        <v>86</v>
      </c>
      <c r="D39" s="122" t="s">
        <v>87</v>
      </c>
      <c r="E39" s="122" t="s">
        <v>88</v>
      </c>
      <c r="F39" s="122" t="s">
        <v>89</v>
      </c>
      <c r="G39" s="122" t="s">
        <v>90</v>
      </c>
      <c r="H39" s="122" t="s">
        <v>91</v>
      </c>
      <c r="I39" s="122" t="s">
        <v>92</v>
      </c>
      <c r="J39" s="122"/>
      <c r="K39" s="122"/>
      <c r="L39" s="122"/>
      <c r="M39" s="122"/>
      <c r="N39" s="122" t="s">
        <v>6</v>
      </c>
      <c r="O39" s="122"/>
      <c r="P39" s="122" t="s">
        <v>93</v>
      </c>
      <c r="Q39" s="122" t="s">
        <v>94</v>
      </c>
    </row>
    <row r="40" spans="2:20" ht="15.75" x14ac:dyDescent="0.25">
      <c r="B40" s="122"/>
      <c r="C40" s="122"/>
      <c r="D40" s="122"/>
      <c r="E40" s="122"/>
      <c r="F40" s="122"/>
      <c r="G40" s="122"/>
      <c r="H40" s="122"/>
      <c r="I40" s="122" t="s">
        <v>45</v>
      </c>
      <c r="J40" s="122" t="s">
        <v>95</v>
      </c>
      <c r="K40" s="122"/>
      <c r="L40" s="122"/>
      <c r="M40" s="122" t="s">
        <v>96</v>
      </c>
      <c r="N40" s="122" t="s">
        <v>97</v>
      </c>
      <c r="O40" s="122" t="s">
        <v>98</v>
      </c>
      <c r="P40" s="122"/>
      <c r="Q40" s="122"/>
    </row>
    <row r="41" spans="2:20" ht="94.5" x14ac:dyDescent="0.25">
      <c r="B41" s="122"/>
      <c r="C41" s="122"/>
      <c r="D41" s="122"/>
      <c r="E41" s="122"/>
      <c r="F41" s="122"/>
      <c r="G41" s="122"/>
      <c r="H41" s="122"/>
      <c r="I41" s="122"/>
      <c r="J41" s="3" t="s">
        <v>99</v>
      </c>
      <c r="K41" s="3" t="s">
        <v>100</v>
      </c>
      <c r="L41" s="3" t="s">
        <v>101</v>
      </c>
      <c r="M41" s="122"/>
      <c r="N41" s="122"/>
      <c r="O41" s="122"/>
      <c r="P41" s="122"/>
      <c r="Q41" s="122"/>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225" t="s">
        <v>338</v>
      </c>
      <c r="C43" s="226" t="s">
        <v>102</v>
      </c>
      <c r="D43" s="133" t="s">
        <v>339</v>
      </c>
      <c r="E43" s="133" t="s">
        <v>590</v>
      </c>
      <c r="F43" s="226" t="s">
        <v>282</v>
      </c>
      <c r="G43" s="133" t="s">
        <v>283</v>
      </c>
      <c r="H43" s="226" t="s">
        <v>103</v>
      </c>
      <c r="I43" s="227">
        <f>I75</f>
        <v>2489123.5300000003</v>
      </c>
      <c r="J43" s="227">
        <f>J75</f>
        <v>0</v>
      </c>
      <c r="K43" s="227">
        <f>K75</f>
        <v>0</v>
      </c>
      <c r="L43" s="227">
        <f>L75</f>
        <v>2115755</v>
      </c>
      <c r="M43" s="227">
        <f>M75</f>
        <v>373368.53</v>
      </c>
      <c r="N43" s="133" t="s">
        <v>340</v>
      </c>
      <c r="O43" s="13">
        <v>79</v>
      </c>
      <c r="P43" s="158"/>
      <c r="Q43" s="146"/>
    </row>
    <row r="44" spans="2:20" ht="33.75" customHeight="1" x14ac:dyDescent="0.25">
      <c r="B44" s="225"/>
      <c r="C44" s="226"/>
      <c r="D44" s="133"/>
      <c r="E44" s="133"/>
      <c r="F44" s="226"/>
      <c r="G44" s="133"/>
      <c r="H44" s="226"/>
      <c r="I44" s="227"/>
      <c r="J44" s="227"/>
      <c r="K44" s="227"/>
      <c r="L44" s="227"/>
      <c r="M44" s="227"/>
      <c r="N44" s="133"/>
      <c r="O44" s="11" t="s">
        <v>23</v>
      </c>
      <c r="P44" s="161"/>
      <c r="Q44" s="147"/>
      <c r="S44" s="24"/>
      <c r="T44" s="23"/>
    </row>
    <row r="45" spans="2:20" ht="18.75" customHeight="1" x14ac:dyDescent="0.25">
      <c r="B45" s="225"/>
      <c r="C45" s="226"/>
      <c r="D45" s="133"/>
      <c r="E45" s="133"/>
      <c r="F45" s="226"/>
      <c r="G45" s="133"/>
      <c r="H45" s="226"/>
      <c r="I45" s="227"/>
      <c r="J45" s="227"/>
      <c r="K45" s="227"/>
      <c r="L45" s="227"/>
      <c r="M45" s="227"/>
      <c r="N45" s="133" t="s">
        <v>341</v>
      </c>
      <c r="O45" s="13">
        <v>80</v>
      </c>
      <c r="P45" s="161"/>
      <c r="Q45" s="147"/>
      <c r="S45" s="24"/>
    </row>
    <row r="46" spans="2:20" ht="30.75" customHeight="1" x14ac:dyDescent="0.25">
      <c r="B46" s="225"/>
      <c r="C46" s="226"/>
      <c r="D46" s="133"/>
      <c r="E46" s="133"/>
      <c r="F46" s="226"/>
      <c r="G46" s="133"/>
      <c r="H46" s="226"/>
      <c r="I46" s="227"/>
      <c r="J46" s="227"/>
      <c r="K46" s="227"/>
      <c r="L46" s="227"/>
      <c r="M46" s="227"/>
      <c r="N46" s="133"/>
      <c r="O46" s="11" t="s">
        <v>23</v>
      </c>
      <c r="P46" s="161"/>
      <c r="Q46" s="147"/>
    </row>
    <row r="47" spans="2:20" ht="18.75" customHeight="1" x14ac:dyDescent="0.25">
      <c r="B47" s="225"/>
      <c r="C47" s="226"/>
      <c r="D47" s="133"/>
      <c r="E47" s="133"/>
      <c r="F47" s="226"/>
      <c r="G47" s="133"/>
      <c r="H47" s="226"/>
      <c r="I47" s="227"/>
      <c r="J47" s="227"/>
      <c r="K47" s="227"/>
      <c r="L47" s="227"/>
      <c r="M47" s="227"/>
      <c r="N47" s="133" t="s">
        <v>342</v>
      </c>
      <c r="O47" s="13">
        <f>O53+O57+O61+O65+O69+O73</f>
        <v>12523</v>
      </c>
      <c r="P47" s="161"/>
      <c r="Q47" s="147"/>
      <c r="S47" s="24"/>
    </row>
    <row r="48" spans="2:20" ht="15.75" x14ac:dyDescent="0.25">
      <c r="B48" s="225"/>
      <c r="C48" s="226"/>
      <c r="D48" s="133"/>
      <c r="E48" s="133"/>
      <c r="F48" s="226"/>
      <c r="G48" s="133"/>
      <c r="H48" s="226"/>
      <c r="I48" s="227"/>
      <c r="J48" s="227"/>
      <c r="K48" s="227"/>
      <c r="L48" s="227"/>
      <c r="M48" s="227"/>
      <c r="N48" s="133"/>
      <c r="O48" s="11" t="s">
        <v>23</v>
      </c>
      <c r="P48" s="161"/>
      <c r="Q48" s="147"/>
    </row>
    <row r="49" spans="2:19" ht="18.75" customHeight="1" x14ac:dyDescent="0.25">
      <c r="B49" s="225"/>
      <c r="C49" s="226"/>
      <c r="D49" s="133"/>
      <c r="E49" s="133"/>
      <c r="F49" s="226"/>
      <c r="G49" s="133"/>
      <c r="H49" s="226"/>
      <c r="I49" s="227"/>
      <c r="J49" s="227"/>
      <c r="K49" s="227"/>
      <c r="L49" s="227"/>
      <c r="M49" s="227"/>
      <c r="N49" s="133" t="s">
        <v>343</v>
      </c>
      <c r="O49" s="13">
        <f>O54+O58+O62+O66+O70+O74</f>
        <v>6</v>
      </c>
      <c r="P49" s="161"/>
      <c r="Q49" s="147"/>
      <c r="S49" s="24"/>
    </row>
    <row r="50" spans="2:19" ht="48" customHeight="1" x14ac:dyDescent="0.25">
      <c r="B50" s="225"/>
      <c r="C50" s="226"/>
      <c r="D50" s="133"/>
      <c r="E50" s="133"/>
      <c r="F50" s="226"/>
      <c r="G50" s="133"/>
      <c r="H50" s="226"/>
      <c r="I50" s="227"/>
      <c r="J50" s="227"/>
      <c r="K50" s="227"/>
      <c r="L50" s="227"/>
      <c r="M50" s="227"/>
      <c r="N50" s="133"/>
      <c r="O50" s="11" t="s">
        <v>23</v>
      </c>
      <c r="P50" s="162"/>
      <c r="Q50" s="148"/>
    </row>
    <row r="51" spans="2:19" ht="47.25" x14ac:dyDescent="0.25">
      <c r="B51" s="119" t="s">
        <v>344</v>
      </c>
      <c r="C51" s="216"/>
      <c r="D51" s="119" t="s">
        <v>589</v>
      </c>
      <c r="E51" s="146" t="s">
        <v>16</v>
      </c>
      <c r="F51" s="216"/>
      <c r="G51" s="119" t="s">
        <v>283</v>
      </c>
      <c r="H51" s="216"/>
      <c r="I51" s="211">
        <f>SUM(J51:M54)</f>
        <v>300000</v>
      </c>
      <c r="J51" s="220">
        <v>0</v>
      </c>
      <c r="K51" s="142">
        <v>0</v>
      </c>
      <c r="L51" s="142">
        <v>255000</v>
      </c>
      <c r="M51" s="142">
        <v>45000</v>
      </c>
      <c r="N51" s="26" t="s">
        <v>340</v>
      </c>
      <c r="O51" s="12">
        <v>80</v>
      </c>
      <c r="P51" s="146" t="s">
        <v>297</v>
      </c>
      <c r="Q51" s="146" t="s">
        <v>345</v>
      </c>
    </row>
    <row r="52" spans="2:19" ht="47.25" x14ac:dyDescent="0.25">
      <c r="B52" s="126"/>
      <c r="C52" s="206"/>
      <c r="D52" s="126"/>
      <c r="E52" s="147"/>
      <c r="F52" s="206"/>
      <c r="G52" s="126"/>
      <c r="H52" s="206"/>
      <c r="I52" s="212"/>
      <c r="J52" s="214"/>
      <c r="K52" s="208"/>
      <c r="L52" s="208"/>
      <c r="M52" s="208"/>
      <c r="N52" s="49" t="s">
        <v>341</v>
      </c>
      <c r="O52" s="48">
        <v>80</v>
      </c>
      <c r="P52" s="147"/>
      <c r="Q52" s="147"/>
    </row>
    <row r="53" spans="2:19" ht="31.5" x14ac:dyDescent="0.25">
      <c r="B53" s="126"/>
      <c r="C53" s="206"/>
      <c r="D53" s="126"/>
      <c r="E53" s="147"/>
      <c r="F53" s="206"/>
      <c r="G53" s="126"/>
      <c r="H53" s="206"/>
      <c r="I53" s="212"/>
      <c r="J53" s="214"/>
      <c r="K53" s="208"/>
      <c r="L53" s="208"/>
      <c r="M53" s="208"/>
      <c r="N53" s="49" t="s">
        <v>342</v>
      </c>
      <c r="O53" s="63" t="s">
        <v>346</v>
      </c>
      <c r="P53" s="147"/>
      <c r="Q53" s="147"/>
    </row>
    <row r="54" spans="2:19" ht="63" x14ac:dyDescent="0.25">
      <c r="B54" s="139"/>
      <c r="C54" s="207"/>
      <c r="D54" s="139"/>
      <c r="E54" s="148"/>
      <c r="F54" s="207"/>
      <c r="G54" s="139"/>
      <c r="H54" s="207"/>
      <c r="I54" s="213"/>
      <c r="J54" s="215"/>
      <c r="K54" s="143"/>
      <c r="L54" s="143"/>
      <c r="M54" s="143"/>
      <c r="N54" s="49" t="s">
        <v>347</v>
      </c>
      <c r="O54" s="63">
        <v>1</v>
      </c>
      <c r="P54" s="148"/>
      <c r="Q54" s="148"/>
    </row>
    <row r="55" spans="2:19" ht="47.25" x14ac:dyDescent="0.25">
      <c r="B55" s="119" t="s">
        <v>348</v>
      </c>
      <c r="C55" s="216"/>
      <c r="D55" s="119" t="s">
        <v>527</v>
      </c>
      <c r="E55" s="127" t="s">
        <v>16</v>
      </c>
      <c r="F55" s="127"/>
      <c r="G55" s="119" t="s">
        <v>283</v>
      </c>
      <c r="H55" s="127"/>
      <c r="I55" s="217">
        <f>SUM(J55:M58)</f>
        <v>235300</v>
      </c>
      <c r="J55" s="220">
        <v>0</v>
      </c>
      <c r="K55" s="142">
        <v>0</v>
      </c>
      <c r="L55" s="142">
        <v>200005</v>
      </c>
      <c r="M55" s="142">
        <v>35295</v>
      </c>
      <c r="N55" s="26" t="s">
        <v>340</v>
      </c>
      <c r="O55" s="64" t="s">
        <v>176</v>
      </c>
      <c r="P55" s="146" t="s">
        <v>305</v>
      </c>
      <c r="Q55" s="146" t="s">
        <v>382</v>
      </c>
    </row>
    <row r="56" spans="2:19" ht="47.25" x14ac:dyDescent="0.25">
      <c r="B56" s="126"/>
      <c r="C56" s="206"/>
      <c r="D56" s="126"/>
      <c r="E56" s="209"/>
      <c r="F56" s="209"/>
      <c r="G56" s="126"/>
      <c r="H56" s="209"/>
      <c r="I56" s="218"/>
      <c r="J56" s="214"/>
      <c r="K56" s="208"/>
      <c r="L56" s="208"/>
      <c r="M56" s="208"/>
      <c r="N56" s="49" t="s">
        <v>341</v>
      </c>
      <c r="O56" s="11" t="s">
        <v>176</v>
      </c>
      <c r="P56" s="147"/>
      <c r="Q56" s="147"/>
    </row>
    <row r="57" spans="2:19" ht="31.5" x14ac:dyDescent="0.25">
      <c r="B57" s="126"/>
      <c r="C57" s="206"/>
      <c r="D57" s="126"/>
      <c r="E57" s="209"/>
      <c r="F57" s="209"/>
      <c r="G57" s="126"/>
      <c r="H57" s="209"/>
      <c r="I57" s="218"/>
      <c r="J57" s="214"/>
      <c r="K57" s="208"/>
      <c r="L57" s="208"/>
      <c r="M57" s="208"/>
      <c r="N57" s="49" t="s">
        <v>342</v>
      </c>
      <c r="O57" s="11" t="s">
        <v>351</v>
      </c>
      <c r="P57" s="147"/>
      <c r="Q57" s="147"/>
    </row>
    <row r="58" spans="2:19" ht="63" x14ac:dyDescent="0.25">
      <c r="B58" s="139"/>
      <c r="C58" s="207"/>
      <c r="D58" s="139"/>
      <c r="E58" s="210"/>
      <c r="F58" s="210"/>
      <c r="G58" s="139"/>
      <c r="H58" s="210"/>
      <c r="I58" s="219"/>
      <c r="J58" s="215"/>
      <c r="K58" s="143"/>
      <c r="L58" s="143"/>
      <c r="M58" s="143"/>
      <c r="N58" s="49" t="s">
        <v>347</v>
      </c>
      <c r="O58" s="11" t="s">
        <v>352</v>
      </c>
      <c r="P58" s="148"/>
      <c r="Q58" s="148"/>
    </row>
    <row r="59" spans="2:19" ht="47.25" x14ac:dyDescent="0.25">
      <c r="B59" s="119" t="s">
        <v>353</v>
      </c>
      <c r="C59" s="216"/>
      <c r="D59" s="119" t="s">
        <v>354</v>
      </c>
      <c r="E59" s="119" t="s">
        <v>309</v>
      </c>
      <c r="F59" s="216"/>
      <c r="G59" s="119" t="s">
        <v>283</v>
      </c>
      <c r="H59" s="216"/>
      <c r="I59" s="211">
        <f>SUM(J59:M62)</f>
        <v>588235.30000000005</v>
      </c>
      <c r="J59" s="220">
        <v>0</v>
      </c>
      <c r="K59" s="142">
        <v>0</v>
      </c>
      <c r="L59" s="142">
        <v>500000</v>
      </c>
      <c r="M59" s="142">
        <v>88235.3</v>
      </c>
      <c r="N59" s="26" t="s">
        <v>340</v>
      </c>
      <c r="O59" s="64" t="s">
        <v>176</v>
      </c>
      <c r="P59" s="146" t="s">
        <v>295</v>
      </c>
      <c r="Q59" s="146" t="s">
        <v>301</v>
      </c>
    </row>
    <row r="60" spans="2:19" ht="47.25" x14ac:dyDescent="0.25">
      <c r="B60" s="126"/>
      <c r="C60" s="206"/>
      <c r="D60" s="126"/>
      <c r="E60" s="126"/>
      <c r="F60" s="206"/>
      <c r="G60" s="126"/>
      <c r="H60" s="206"/>
      <c r="I60" s="212"/>
      <c r="J60" s="214"/>
      <c r="K60" s="208"/>
      <c r="L60" s="208"/>
      <c r="M60" s="208"/>
      <c r="N60" s="49" t="s">
        <v>341</v>
      </c>
      <c r="O60" s="11" t="s">
        <v>176</v>
      </c>
      <c r="P60" s="147"/>
      <c r="Q60" s="147"/>
    </row>
    <row r="61" spans="2:19" ht="31.5" x14ac:dyDescent="0.25">
      <c r="B61" s="126"/>
      <c r="C61" s="206"/>
      <c r="D61" s="126"/>
      <c r="E61" s="126"/>
      <c r="F61" s="206"/>
      <c r="G61" s="126"/>
      <c r="H61" s="206"/>
      <c r="I61" s="212"/>
      <c r="J61" s="214"/>
      <c r="K61" s="208"/>
      <c r="L61" s="208"/>
      <c r="M61" s="208"/>
      <c r="N61" s="49" t="s">
        <v>342</v>
      </c>
      <c r="O61" s="63" t="s">
        <v>355</v>
      </c>
      <c r="P61" s="147"/>
      <c r="Q61" s="147"/>
    </row>
    <row r="62" spans="2:19" ht="63" x14ac:dyDescent="0.25">
      <c r="B62" s="139"/>
      <c r="C62" s="207"/>
      <c r="D62" s="139"/>
      <c r="E62" s="139"/>
      <c r="F62" s="207"/>
      <c r="G62" s="139"/>
      <c r="H62" s="207"/>
      <c r="I62" s="213"/>
      <c r="J62" s="215"/>
      <c r="K62" s="143"/>
      <c r="L62" s="143"/>
      <c r="M62" s="143"/>
      <c r="N62" s="49" t="s">
        <v>347</v>
      </c>
      <c r="O62" s="11" t="s">
        <v>352</v>
      </c>
      <c r="P62" s="148"/>
      <c r="Q62" s="148"/>
    </row>
    <row r="63" spans="2:19" ht="47.25" x14ac:dyDescent="0.25">
      <c r="B63" s="126" t="s">
        <v>356</v>
      </c>
      <c r="C63" s="206"/>
      <c r="D63" s="126" t="s">
        <v>357</v>
      </c>
      <c r="E63" s="209" t="s">
        <v>16</v>
      </c>
      <c r="F63" s="206"/>
      <c r="G63" s="119" t="s">
        <v>283</v>
      </c>
      <c r="H63" s="206"/>
      <c r="I63" s="211">
        <f>SUM(J63:M66)</f>
        <v>390588.23</v>
      </c>
      <c r="J63" s="214">
        <v>0</v>
      </c>
      <c r="K63" s="208">
        <v>0</v>
      </c>
      <c r="L63" s="208">
        <v>332000</v>
      </c>
      <c r="M63" s="208">
        <v>58588.23</v>
      </c>
      <c r="N63" s="26" t="s">
        <v>340</v>
      </c>
      <c r="O63" s="11" t="s">
        <v>176</v>
      </c>
      <c r="P63" s="147" t="s">
        <v>297</v>
      </c>
      <c r="Q63" s="147" t="s">
        <v>358</v>
      </c>
    </row>
    <row r="64" spans="2:19" ht="47.25" x14ac:dyDescent="0.25">
      <c r="B64" s="126"/>
      <c r="C64" s="206"/>
      <c r="D64" s="126"/>
      <c r="E64" s="209"/>
      <c r="F64" s="206"/>
      <c r="G64" s="126"/>
      <c r="H64" s="206"/>
      <c r="I64" s="212"/>
      <c r="J64" s="214"/>
      <c r="K64" s="208"/>
      <c r="L64" s="208"/>
      <c r="M64" s="208"/>
      <c r="N64" s="49" t="s">
        <v>341</v>
      </c>
      <c r="O64" s="11" t="s">
        <v>176</v>
      </c>
      <c r="P64" s="147"/>
      <c r="Q64" s="147"/>
    </row>
    <row r="65" spans="2:17" ht="31.5" x14ac:dyDescent="0.25">
      <c r="B65" s="126"/>
      <c r="C65" s="206"/>
      <c r="D65" s="126"/>
      <c r="E65" s="209"/>
      <c r="F65" s="206"/>
      <c r="G65" s="126"/>
      <c r="H65" s="206"/>
      <c r="I65" s="212"/>
      <c r="J65" s="214"/>
      <c r="K65" s="208"/>
      <c r="L65" s="208"/>
      <c r="M65" s="208"/>
      <c r="N65" s="49" t="s">
        <v>342</v>
      </c>
      <c r="O65" s="63" t="s">
        <v>359</v>
      </c>
      <c r="P65" s="147"/>
      <c r="Q65" s="147"/>
    </row>
    <row r="66" spans="2:17" ht="63" x14ac:dyDescent="0.25">
      <c r="B66" s="139"/>
      <c r="C66" s="207"/>
      <c r="D66" s="139"/>
      <c r="E66" s="210"/>
      <c r="F66" s="207"/>
      <c r="G66" s="139"/>
      <c r="H66" s="207"/>
      <c r="I66" s="213"/>
      <c r="J66" s="215"/>
      <c r="K66" s="143"/>
      <c r="L66" s="143"/>
      <c r="M66" s="143"/>
      <c r="N66" s="49" t="s">
        <v>347</v>
      </c>
      <c r="O66" s="11" t="s">
        <v>352</v>
      </c>
      <c r="P66" s="148"/>
      <c r="Q66" s="148"/>
    </row>
    <row r="67" spans="2:17" ht="47.25" x14ac:dyDescent="0.25">
      <c r="B67" s="126" t="s">
        <v>360</v>
      </c>
      <c r="C67" s="206"/>
      <c r="D67" s="126" t="s">
        <v>361</v>
      </c>
      <c r="E67" s="209" t="s">
        <v>16</v>
      </c>
      <c r="F67" s="206"/>
      <c r="G67" s="119" t="s">
        <v>283</v>
      </c>
      <c r="H67" s="206"/>
      <c r="I67" s="211">
        <f>SUM(J67:M70)</f>
        <v>275000</v>
      </c>
      <c r="J67" s="214">
        <v>0</v>
      </c>
      <c r="K67" s="208">
        <v>0</v>
      </c>
      <c r="L67" s="208">
        <v>233750</v>
      </c>
      <c r="M67" s="208">
        <v>41250</v>
      </c>
      <c r="N67" s="26" t="s">
        <v>340</v>
      </c>
      <c r="O67" s="11" t="s">
        <v>362</v>
      </c>
      <c r="P67" s="147" t="s">
        <v>297</v>
      </c>
      <c r="Q67" s="147" t="s">
        <v>345</v>
      </c>
    </row>
    <row r="68" spans="2:17" ht="47.25" x14ac:dyDescent="0.25">
      <c r="B68" s="126"/>
      <c r="C68" s="206"/>
      <c r="D68" s="126"/>
      <c r="E68" s="209"/>
      <c r="F68" s="206"/>
      <c r="G68" s="126"/>
      <c r="H68" s="206"/>
      <c r="I68" s="212"/>
      <c r="J68" s="214"/>
      <c r="K68" s="208"/>
      <c r="L68" s="208"/>
      <c r="M68" s="208"/>
      <c r="N68" s="49" t="s">
        <v>341</v>
      </c>
      <c r="O68" s="11" t="s">
        <v>176</v>
      </c>
      <c r="P68" s="147"/>
      <c r="Q68" s="147"/>
    </row>
    <row r="69" spans="2:17" ht="31.5" x14ac:dyDescent="0.25">
      <c r="B69" s="126"/>
      <c r="C69" s="206"/>
      <c r="D69" s="126"/>
      <c r="E69" s="209"/>
      <c r="F69" s="206"/>
      <c r="G69" s="126"/>
      <c r="H69" s="206"/>
      <c r="I69" s="212"/>
      <c r="J69" s="214"/>
      <c r="K69" s="208"/>
      <c r="L69" s="208"/>
      <c r="M69" s="208"/>
      <c r="N69" s="49" t="s">
        <v>342</v>
      </c>
      <c r="O69" s="11" t="s">
        <v>363</v>
      </c>
      <c r="P69" s="147"/>
      <c r="Q69" s="147"/>
    </row>
    <row r="70" spans="2:17" ht="63" x14ac:dyDescent="0.25">
      <c r="B70" s="139"/>
      <c r="C70" s="207"/>
      <c r="D70" s="139"/>
      <c r="E70" s="210"/>
      <c r="F70" s="207"/>
      <c r="G70" s="139"/>
      <c r="H70" s="207"/>
      <c r="I70" s="213"/>
      <c r="J70" s="215"/>
      <c r="K70" s="143"/>
      <c r="L70" s="143"/>
      <c r="M70" s="143"/>
      <c r="N70" s="49" t="s">
        <v>347</v>
      </c>
      <c r="O70" s="11" t="s">
        <v>352</v>
      </c>
      <c r="P70" s="148"/>
      <c r="Q70" s="148"/>
    </row>
    <row r="71" spans="2:17" ht="47.25" x14ac:dyDescent="0.25">
      <c r="B71" s="126" t="s">
        <v>364</v>
      </c>
      <c r="C71" s="206"/>
      <c r="D71" s="126" t="s">
        <v>365</v>
      </c>
      <c r="E71" s="209" t="s">
        <v>16</v>
      </c>
      <c r="F71" s="206"/>
      <c r="G71" s="119" t="s">
        <v>283</v>
      </c>
      <c r="H71" s="206"/>
      <c r="I71" s="211">
        <f>SUM(J71:M74)</f>
        <v>700000</v>
      </c>
      <c r="J71" s="214">
        <v>0</v>
      </c>
      <c r="K71" s="208">
        <v>0</v>
      </c>
      <c r="L71" s="208">
        <v>595000</v>
      </c>
      <c r="M71" s="208">
        <v>105000</v>
      </c>
      <c r="N71" s="26" t="s">
        <v>340</v>
      </c>
      <c r="O71" s="11" t="s">
        <v>176</v>
      </c>
      <c r="P71" s="147" t="s">
        <v>367</v>
      </c>
      <c r="Q71" s="147" t="s">
        <v>349</v>
      </c>
    </row>
    <row r="72" spans="2:17" ht="47.25" x14ac:dyDescent="0.25">
      <c r="B72" s="126"/>
      <c r="C72" s="206"/>
      <c r="D72" s="126"/>
      <c r="E72" s="209"/>
      <c r="F72" s="206"/>
      <c r="G72" s="126"/>
      <c r="H72" s="206"/>
      <c r="I72" s="212"/>
      <c r="J72" s="214"/>
      <c r="K72" s="208"/>
      <c r="L72" s="208"/>
      <c r="M72" s="208"/>
      <c r="N72" s="49" t="s">
        <v>341</v>
      </c>
      <c r="O72" s="11" t="s">
        <v>176</v>
      </c>
      <c r="P72" s="147"/>
      <c r="Q72" s="147"/>
    </row>
    <row r="73" spans="2:17" ht="31.5" x14ac:dyDescent="0.25">
      <c r="B73" s="126"/>
      <c r="C73" s="206"/>
      <c r="D73" s="126"/>
      <c r="E73" s="209"/>
      <c r="F73" s="206"/>
      <c r="G73" s="126"/>
      <c r="H73" s="206"/>
      <c r="I73" s="212"/>
      <c r="J73" s="214"/>
      <c r="K73" s="208"/>
      <c r="L73" s="208"/>
      <c r="M73" s="208"/>
      <c r="N73" s="49" t="s">
        <v>342</v>
      </c>
      <c r="O73" s="11" t="s">
        <v>366</v>
      </c>
      <c r="P73" s="147"/>
      <c r="Q73" s="147"/>
    </row>
    <row r="74" spans="2:17" ht="63" x14ac:dyDescent="0.25">
      <c r="B74" s="139"/>
      <c r="C74" s="207"/>
      <c r="D74" s="139"/>
      <c r="E74" s="210"/>
      <c r="F74" s="207"/>
      <c r="G74" s="139"/>
      <c r="H74" s="207"/>
      <c r="I74" s="213"/>
      <c r="J74" s="215"/>
      <c r="K74" s="143"/>
      <c r="L74" s="143"/>
      <c r="M74" s="143"/>
      <c r="N74" s="49" t="s">
        <v>347</v>
      </c>
      <c r="O74" s="11" t="s">
        <v>352</v>
      </c>
      <c r="P74" s="148"/>
      <c r="Q74" s="148"/>
    </row>
    <row r="75" spans="2:17" ht="15.6" customHeight="1" x14ac:dyDescent="0.25">
      <c r="B75" s="140" t="s">
        <v>106</v>
      </c>
      <c r="C75" s="140"/>
      <c r="D75" s="140"/>
      <c r="E75" s="140"/>
      <c r="F75" s="140"/>
      <c r="G75" s="140"/>
      <c r="H75" s="140"/>
      <c r="I75" s="66">
        <f>SUM(I51:I74)</f>
        <v>2489123.5300000003</v>
      </c>
      <c r="J75" s="66">
        <f t="shared" ref="J75:M75" si="0">SUM(J51:J74)</f>
        <v>0</v>
      </c>
      <c r="K75" s="66">
        <f t="shared" si="0"/>
        <v>0</v>
      </c>
      <c r="L75" s="66">
        <f>SUM(L51:L74)</f>
        <v>2115755</v>
      </c>
      <c r="M75" s="66">
        <f t="shared" si="0"/>
        <v>373368.53</v>
      </c>
      <c r="N75" s="155"/>
      <c r="O75" s="155"/>
      <c r="P75" s="155"/>
      <c r="Q75" s="155"/>
    </row>
    <row r="76" spans="2:17" ht="15.75" x14ac:dyDescent="0.25">
      <c r="B76" s="17"/>
      <c r="C76" s="16"/>
      <c r="D76" s="17"/>
      <c r="E76" s="16"/>
      <c r="F76" s="16"/>
      <c r="G76" s="17"/>
      <c r="H76" s="16"/>
      <c r="I76" s="20"/>
      <c r="J76" s="16"/>
      <c r="K76" s="21"/>
      <c r="L76" s="21"/>
      <c r="M76" s="21"/>
      <c r="N76" s="17"/>
      <c r="O76" s="15"/>
      <c r="P76" s="17"/>
      <c r="Q76" s="17"/>
    </row>
    <row r="77" spans="2:17" ht="15.75" x14ac:dyDescent="0.25">
      <c r="B77" s="169" t="s">
        <v>107</v>
      </c>
      <c r="C77" s="169"/>
      <c r="D77" s="169"/>
      <c r="E77" s="169"/>
      <c r="N77" s="17"/>
      <c r="O77" s="18"/>
      <c r="P77" s="19"/>
      <c r="Q77" s="17"/>
    </row>
    <row r="78" spans="2:17" ht="15.6" customHeight="1" x14ac:dyDescent="0.25">
      <c r="B78" s="10" t="s">
        <v>3</v>
      </c>
      <c r="C78" s="122" t="s">
        <v>108</v>
      </c>
      <c r="D78" s="122"/>
      <c r="E78" s="122"/>
      <c r="F78" s="123" t="s">
        <v>109</v>
      </c>
      <c r="G78" s="123"/>
      <c r="H78" s="123"/>
      <c r="I78" s="123"/>
      <c r="J78" s="122" t="s">
        <v>110</v>
      </c>
      <c r="K78" s="123"/>
      <c r="L78" s="123"/>
      <c r="M78" s="123"/>
      <c r="N78" s="17"/>
      <c r="O78" s="15"/>
      <c r="P78" s="19"/>
      <c r="Q78" s="17"/>
    </row>
    <row r="79" spans="2:17" ht="15.75" x14ac:dyDescent="0.25">
      <c r="B79" s="4">
        <v>1</v>
      </c>
      <c r="C79" s="156">
        <v>2</v>
      </c>
      <c r="D79" s="156"/>
      <c r="E79" s="156"/>
      <c r="F79" s="156">
        <v>3</v>
      </c>
      <c r="G79" s="156"/>
      <c r="H79" s="156"/>
      <c r="I79" s="156"/>
      <c r="J79" s="156">
        <v>4</v>
      </c>
      <c r="K79" s="156"/>
      <c r="L79" s="156"/>
      <c r="M79" s="156"/>
      <c r="N79" s="17"/>
      <c r="O79" s="18"/>
      <c r="P79" s="19"/>
      <c r="Q79" s="17"/>
    </row>
    <row r="80" spans="2:17" ht="31.5" customHeight="1" x14ac:dyDescent="0.25">
      <c r="B80" s="8"/>
      <c r="C80" s="133" t="s">
        <v>327</v>
      </c>
      <c r="D80" s="133"/>
      <c r="E80" s="133"/>
      <c r="F80" s="170"/>
      <c r="G80" s="170"/>
      <c r="H80" s="170"/>
      <c r="I80" s="170"/>
      <c r="J80" s="170"/>
      <c r="K80" s="170"/>
      <c r="L80" s="170"/>
      <c r="M80" s="170"/>
      <c r="N80" s="17"/>
      <c r="O80" s="15"/>
      <c r="P80" s="19"/>
      <c r="Q80" s="17"/>
    </row>
    <row r="81" spans="2:17" ht="15.75" x14ac:dyDescent="0.25">
      <c r="N81" s="17"/>
      <c r="O81" s="18"/>
      <c r="P81" s="19"/>
      <c r="Q81" s="17"/>
    </row>
    <row r="82" spans="2:17" ht="15.75" x14ac:dyDescent="0.25">
      <c r="B82" s="169" t="s">
        <v>111</v>
      </c>
      <c r="C82" s="169"/>
      <c r="D82" s="169"/>
      <c r="E82" s="169"/>
      <c r="F82" s="169"/>
      <c r="N82" s="17"/>
      <c r="O82" s="15"/>
      <c r="P82" s="19"/>
      <c r="Q82" s="17"/>
    </row>
    <row r="83" spans="2:17" ht="15.6" customHeight="1" x14ac:dyDescent="0.25">
      <c r="B83" s="10" t="s">
        <v>3</v>
      </c>
      <c r="C83" s="123" t="s">
        <v>112</v>
      </c>
      <c r="D83" s="123"/>
      <c r="E83" s="123"/>
      <c r="F83" s="123" t="s">
        <v>109</v>
      </c>
      <c r="G83" s="123"/>
      <c r="H83" s="123"/>
      <c r="I83" s="123"/>
      <c r="J83" s="122" t="s">
        <v>113</v>
      </c>
      <c r="K83" s="123"/>
      <c r="L83" s="123"/>
      <c r="M83" s="123"/>
      <c r="N83" s="17"/>
      <c r="O83" s="18"/>
      <c r="P83" s="19"/>
      <c r="Q83" s="17"/>
    </row>
    <row r="84" spans="2:17" ht="15.75" x14ac:dyDescent="0.25">
      <c r="B84" s="4">
        <v>1</v>
      </c>
      <c r="C84" s="156">
        <v>2</v>
      </c>
      <c r="D84" s="156"/>
      <c r="E84" s="156"/>
      <c r="F84" s="156">
        <v>3</v>
      </c>
      <c r="G84" s="156"/>
      <c r="H84" s="156"/>
      <c r="I84" s="156"/>
      <c r="J84" s="156">
        <v>4</v>
      </c>
      <c r="K84" s="156"/>
      <c r="L84" s="156"/>
      <c r="M84" s="156"/>
      <c r="N84" s="17"/>
      <c r="O84" s="15"/>
      <c r="P84" s="19"/>
      <c r="Q84" s="17"/>
    </row>
    <row r="85" spans="2:17" ht="48" customHeight="1" x14ac:dyDescent="0.25">
      <c r="B85" s="8"/>
      <c r="C85" s="133" t="s">
        <v>328</v>
      </c>
      <c r="D85" s="133"/>
      <c r="E85" s="133"/>
      <c r="F85" s="170"/>
      <c r="G85" s="170"/>
      <c r="H85" s="170"/>
      <c r="I85" s="170"/>
      <c r="J85" s="170"/>
      <c r="K85" s="170"/>
      <c r="L85" s="170"/>
      <c r="M85" s="170"/>
      <c r="N85" s="17"/>
      <c r="O85" s="14"/>
      <c r="P85" s="19"/>
      <c r="Q85" s="17"/>
    </row>
    <row r="86" spans="2:17" ht="15.75" x14ac:dyDescent="0.25">
      <c r="N86" s="17"/>
      <c r="O86" s="15"/>
      <c r="P86" s="19"/>
      <c r="Q86" s="17"/>
    </row>
    <row r="87" spans="2:17" ht="15.75" x14ac:dyDescent="0.25">
      <c r="B87" s="169" t="s">
        <v>114</v>
      </c>
      <c r="C87" s="169"/>
      <c r="D87" s="169"/>
    </row>
    <row r="88" spans="2:17" ht="15.75" x14ac:dyDescent="0.25">
      <c r="B88" s="10" t="s">
        <v>3</v>
      </c>
      <c r="C88" s="122" t="s">
        <v>115</v>
      </c>
      <c r="D88" s="122"/>
      <c r="E88" s="122"/>
      <c r="F88" s="173" t="s">
        <v>116</v>
      </c>
      <c r="G88" s="174"/>
      <c r="H88" s="174"/>
      <c r="I88" s="174"/>
      <c r="J88" s="174"/>
      <c r="K88" s="174"/>
      <c r="L88" s="174"/>
      <c r="M88" s="175"/>
    </row>
    <row r="89" spans="2:17" ht="15.75" x14ac:dyDescent="0.25">
      <c r="B89" s="4">
        <v>1</v>
      </c>
      <c r="C89" s="156">
        <v>2</v>
      </c>
      <c r="D89" s="156"/>
      <c r="E89" s="156"/>
      <c r="F89" s="176">
        <v>3</v>
      </c>
      <c r="G89" s="177"/>
      <c r="H89" s="177"/>
      <c r="I89" s="177"/>
      <c r="J89" s="177"/>
      <c r="K89" s="177"/>
      <c r="L89" s="177"/>
      <c r="M89" s="178"/>
    </row>
    <row r="90" spans="2:17" ht="16.149999999999999" customHeight="1" x14ac:dyDescent="0.25">
      <c r="B90" s="34" t="s">
        <v>15</v>
      </c>
      <c r="C90" s="182"/>
      <c r="D90" s="182"/>
      <c r="E90" s="182"/>
      <c r="F90" s="183"/>
      <c r="G90" s="184"/>
      <c r="H90" s="184"/>
      <c r="I90" s="184"/>
      <c r="J90" s="184"/>
      <c r="K90" s="184"/>
      <c r="L90" s="184"/>
      <c r="M90" s="185"/>
    </row>
    <row r="92" spans="2:17" ht="15.75" x14ac:dyDescent="0.25">
      <c r="B92" s="169" t="s">
        <v>117</v>
      </c>
      <c r="C92" s="169"/>
      <c r="D92" s="169"/>
      <c r="E92" s="169"/>
      <c r="F92" s="169"/>
      <c r="G92" s="169"/>
    </row>
    <row r="93" spans="2:17" ht="15.75" x14ac:dyDescent="0.25">
      <c r="B93" s="10" t="s">
        <v>3</v>
      </c>
      <c r="C93" s="173" t="s">
        <v>118</v>
      </c>
      <c r="D93" s="174"/>
      <c r="E93" s="174"/>
      <c r="F93" s="174"/>
      <c r="G93" s="174"/>
      <c r="H93" s="174"/>
      <c r="I93" s="174"/>
      <c r="J93" s="174"/>
      <c r="K93" s="174"/>
      <c r="L93" s="174"/>
      <c r="M93" s="175"/>
    </row>
    <row r="94" spans="2:17" ht="15.75" x14ac:dyDescent="0.25">
      <c r="B94" s="4">
        <v>1</v>
      </c>
      <c r="C94" s="176">
        <v>2</v>
      </c>
      <c r="D94" s="177"/>
      <c r="E94" s="177"/>
      <c r="F94" s="177"/>
      <c r="G94" s="177"/>
      <c r="H94" s="177"/>
      <c r="I94" s="177"/>
      <c r="J94" s="177"/>
      <c r="K94" s="177"/>
      <c r="L94" s="177"/>
      <c r="M94" s="178"/>
    </row>
    <row r="95" spans="2:17" ht="15.75" x14ac:dyDescent="0.25">
      <c r="B95" s="8"/>
      <c r="C95" s="179" t="s">
        <v>329</v>
      </c>
      <c r="D95" s="180"/>
      <c r="E95" s="180"/>
      <c r="F95" s="180"/>
      <c r="G95" s="180"/>
      <c r="H95" s="180"/>
      <c r="I95" s="180"/>
      <c r="J95" s="180"/>
      <c r="K95" s="180"/>
      <c r="L95" s="180"/>
      <c r="M95" s="181"/>
    </row>
  </sheetData>
  <mergeCells count="220">
    <mergeCell ref="B82:F82"/>
    <mergeCell ref="B92:G92"/>
    <mergeCell ref="C93:M93"/>
    <mergeCell ref="C94:M94"/>
    <mergeCell ref="C83:E83"/>
    <mergeCell ref="F83:I83"/>
    <mergeCell ref="J83:M83"/>
    <mergeCell ref="B77:E77"/>
    <mergeCell ref="C78:E78"/>
    <mergeCell ref="F78:I78"/>
    <mergeCell ref="J78:M78"/>
    <mergeCell ref="C79:E79"/>
    <mergeCell ref="F79:I79"/>
    <mergeCell ref="J79:M79"/>
    <mergeCell ref="Q43:Q50"/>
    <mergeCell ref="P43:P50"/>
    <mergeCell ref="J59:J62"/>
    <mergeCell ref="K59:K62"/>
    <mergeCell ref="L59:L62"/>
    <mergeCell ref="M59:M62"/>
    <mergeCell ref="P59:P62"/>
    <mergeCell ref="C95:M95"/>
    <mergeCell ref="B87:D87"/>
    <mergeCell ref="C88:E88"/>
    <mergeCell ref="F88:M88"/>
    <mergeCell ref="C89:E89"/>
    <mergeCell ref="F89:M89"/>
    <mergeCell ref="C90:E90"/>
    <mergeCell ref="F90:M90"/>
    <mergeCell ref="C84:E84"/>
    <mergeCell ref="F84:I84"/>
    <mergeCell ref="J84:M84"/>
    <mergeCell ref="C85:E85"/>
    <mergeCell ref="F85:I85"/>
    <mergeCell ref="J85:M85"/>
    <mergeCell ref="C80:E80"/>
    <mergeCell ref="F80:I80"/>
    <mergeCell ref="J80:M80"/>
    <mergeCell ref="P51:P54"/>
    <mergeCell ref="Q51:Q54"/>
    <mergeCell ref="B75:H75"/>
    <mergeCell ref="N75:Q75"/>
    <mergeCell ref="H51:H54"/>
    <mergeCell ref="I51:I54"/>
    <mergeCell ref="J51:J54"/>
    <mergeCell ref="K51:K54"/>
    <mergeCell ref="L51:L54"/>
    <mergeCell ref="M51:M54"/>
    <mergeCell ref="B51:B54"/>
    <mergeCell ref="C51:C54"/>
    <mergeCell ref="D51:D54"/>
    <mergeCell ref="E51:E54"/>
    <mergeCell ref="F51:F54"/>
    <mergeCell ref="G51:G54"/>
    <mergeCell ref="G67:G70"/>
    <mergeCell ref="H67:H70"/>
    <mergeCell ref="I67:I70"/>
    <mergeCell ref="J67:J70"/>
    <mergeCell ref="K67:K70"/>
    <mergeCell ref="L67:L70"/>
    <mergeCell ref="M67:M70"/>
    <mergeCell ref="Q59:Q62"/>
    <mergeCell ref="K43:K50"/>
    <mergeCell ref="L43:L50"/>
    <mergeCell ref="M43:M50"/>
    <mergeCell ref="N43:N44"/>
    <mergeCell ref="I40:I41"/>
    <mergeCell ref="J40:L40"/>
    <mergeCell ref="M40:M41"/>
    <mergeCell ref="N40:N41"/>
    <mergeCell ref="N49:N50"/>
    <mergeCell ref="B43:B50"/>
    <mergeCell ref="C43:C50"/>
    <mergeCell ref="D43:D50"/>
    <mergeCell ref="E43:E50"/>
    <mergeCell ref="F43:F50"/>
    <mergeCell ref="G43:G50"/>
    <mergeCell ref="H43:H50"/>
    <mergeCell ref="I43:I50"/>
    <mergeCell ref="J43:J50"/>
    <mergeCell ref="C39:C41"/>
    <mergeCell ref="D39:D41"/>
    <mergeCell ref="E39:E41"/>
    <mergeCell ref="F39:F41"/>
    <mergeCell ref="O40:O41"/>
    <mergeCell ref="G39:G41"/>
    <mergeCell ref="H39:H41"/>
    <mergeCell ref="I39:M39"/>
    <mergeCell ref="N39:O39"/>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 ref="B27:E27"/>
    <mergeCell ref="F27:H27"/>
    <mergeCell ref="B28:E28"/>
    <mergeCell ref="F28:H28"/>
    <mergeCell ref="N45:N46"/>
    <mergeCell ref="N47:N48"/>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P39:P41"/>
    <mergeCell ref="Q39:Q41"/>
    <mergeCell ref="P55:P58"/>
    <mergeCell ref="Q55:Q58"/>
    <mergeCell ref="B59:B62"/>
    <mergeCell ref="C59:C62"/>
    <mergeCell ref="B55:B58"/>
    <mergeCell ref="C55:C58"/>
    <mergeCell ref="D55:D58"/>
    <mergeCell ref="E55:E58"/>
    <mergeCell ref="F55:F58"/>
    <mergeCell ref="G55:G58"/>
    <mergeCell ref="H55:H58"/>
    <mergeCell ref="I55:I58"/>
    <mergeCell ref="J55:J58"/>
    <mergeCell ref="K55:K58"/>
    <mergeCell ref="L55:L58"/>
    <mergeCell ref="M55:M58"/>
    <mergeCell ref="D59:D62"/>
    <mergeCell ref="E59:E62"/>
    <mergeCell ref="F59:F62"/>
    <mergeCell ref="G59:G62"/>
    <mergeCell ref="H59:H62"/>
    <mergeCell ref="I59:I62"/>
    <mergeCell ref="K71:K74"/>
    <mergeCell ref="L71:L74"/>
    <mergeCell ref="M71:M74"/>
    <mergeCell ref="P71:P74"/>
    <mergeCell ref="Q71:Q74"/>
    <mergeCell ref="B67:B70"/>
    <mergeCell ref="C67:C70"/>
    <mergeCell ref="D67:D70"/>
    <mergeCell ref="E67:E70"/>
    <mergeCell ref="F67:F70"/>
    <mergeCell ref="P67:P70"/>
    <mergeCell ref="Q67:Q70"/>
    <mergeCell ref="B71:B74"/>
    <mergeCell ref="C71:C74"/>
    <mergeCell ref="D71:D74"/>
    <mergeCell ref="E71:E74"/>
    <mergeCell ref="F71:F74"/>
    <mergeCell ref="G71:G74"/>
    <mergeCell ref="H71:H74"/>
    <mergeCell ref="I71:I74"/>
    <mergeCell ref="J71:J74"/>
    <mergeCell ref="B63:B66"/>
    <mergeCell ref="C63:C66"/>
    <mergeCell ref="M63:M66"/>
    <mergeCell ref="P63:P66"/>
    <mergeCell ref="Q63:Q66"/>
    <mergeCell ref="D63:D66"/>
    <mergeCell ref="E63:E66"/>
    <mergeCell ref="F63:F66"/>
    <mergeCell ref="G63:G66"/>
    <mergeCell ref="H63:H66"/>
    <mergeCell ref="I63:I66"/>
    <mergeCell ref="J63:J66"/>
    <mergeCell ref="K63:K66"/>
    <mergeCell ref="L63:L66"/>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87"/>
  <sheetViews>
    <sheetView topLeftCell="A66" zoomScaleNormal="100" workbookViewId="0">
      <selection activeCell="S25" sqref="S2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141" t="s">
        <v>368</v>
      </c>
      <c r="C2" s="141"/>
      <c r="D2" s="141"/>
      <c r="E2" s="141"/>
      <c r="F2" s="141"/>
      <c r="G2" s="141"/>
      <c r="H2" s="141"/>
      <c r="I2" s="141"/>
      <c r="J2" s="141"/>
      <c r="K2" s="141"/>
      <c r="L2" s="141"/>
      <c r="M2" s="141"/>
      <c r="N2" s="141"/>
      <c r="O2" s="141"/>
      <c r="P2" s="141"/>
      <c r="Q2" s="141"/>
    </row>
    <row r="3" spans="1:17" ht="15.75" x14ac:dyDescent="0.25">
      <c r="B3" s="6"/>
      <c r="C3" s="6"/>
      <c r="D3" s="6"/>
      <c r="E3" s="6"/>
      <c r="F3" s="6"/>
      <c r="G3" s="6"/>
      <c r="H3" s="6"/>
      <c r="I3" s="6"/>
      <c r="J3" s="6"/>
      <c r="K3" s="6"/>
      <c r="L3" s="6"/>
      <c r="M3" s="6"/>
      <c r="N3" s="6"/>
      <c r="O3" s="6"/>
      <c r="P3" s="6"/>
      <c r="Q3" s="6"/>
    </row>
    <row r="4" spans="1:17" ht="15.75" x14ac:dyDescent="0.25">
      <c r="A4" s="141" t="s">
        <v>369</v>
      </c>
      <c r="B4" s="141"/>
      <c r="C4" s="141"/>
      <c r="D4" s="141"/>
      <c r="E4" s="141"/>
      <c r="F4" s="141"/>
      <c r="G4" s="141"/>
      <c r="H4" s="141"/>
      <c r="I4" s="141"/>
      <c r="J4" s="141"/>
      <c r="K4" s="141"/>
      <c r="L4" s="141"/>
      <c r="M4" s="141"/>
      <c r="N4" s="141"/>
      <c r="O4" s="141"/>
      <c r="P4" s="141"/>
      <c r="Q4" s="141"/>
    </row>
    <row r="5" spans="1:17" ht="15.75" x14ac:dyDescent="0.25">
      <c r="B5" s="6"/>
      <c r="C5" s="6"/>
      <c r="D5" s="6"/>
      <c r="E5" s="6"/>
      <c r="F5" s="6"/>
      <c r="G5" s="6"/>
      <c r="H5" s="6"/>
      <c r="I5" s="6"/>
      <c r="J5" s="6"/>
      <c r="K5" s="6"/>
      <c r="L5" s="6"/>
      <c r="M5" s="6"/>
      <c r="N5" s="6"/>
      <c r="O5" s="6"/>
      <c r="P5" s="6"/>
      <c r="Q5" s="6"/>
    </row>
    <row r="6" spans="1:17" ht="15.75" x14ac:dyDescent="0.25">
      <c r="B6" s="121" t="s">
        <v>58</v>
      </c>
      <c r="C6" s="121"/>
      <c r="D6" s="121"/>
      <c r="E6" s="121"/>
      <c r="F6" s="121"/>
      <c r="G6" s="121"/>
      <c r="H6" s="121"/>
      <c r="I6" s="7"/>
      <c r="J6" s="7"/>
      <c r="K6" s="7"/>
      <c r="L6" s="7"/>
      <c r="M6" s="7"/>
      <c r="N6" s="7"/>
      <c r="O6" s="7"/>
      <c r="P6" s="7"/>
      <c r="Q6" s="7"/>
    </row>
    <row r="7" spans="1:17" ht="15.75" x14ac:dyDescent="0.25">
      <c r="B7" s="123" t="s">
        <v>3</v>
      </c>
      <c r="C7" s="123" t="s">
        <v>59</v>
      </c>
      <c r="D7" s="123"/>
      <c r="E7" s="122" t="s">
        <v>60</v>
      </c>
      <c r="F7" s="122"/>
      <c r="G7" s="122"/>
      <c r="H7" s="122" t="s">
        <v>61</v>
      </c>
      <c r="I7" s="122"/>
      <c r="J7" s="122"/>
      <c r="K7" s="123" t="s">
        <v>62</v>
      </c>
      <c r="L7" s="123"/>
      <c r="M7" s="123"/>
      <c r="N7" s="123"/>
    </row>
    <row r="8" spans="1:17" ht="31.5" x14ac:dyDescent="0.25">
      <c r="B8" s="123"/>
      <c r="C8" s="123"/>
      <c r="D8" s="123"/>
      <c r="E8" s="122"/>
      <c r="F8" s="122"/>
      <c r="G8" s="122"/>
      <c r="H8" s="122"/>
      <c r="I8" s="122"/>
      <c r="J8" s="122"/>
      <c r="K8" s="122" t="s">
        <v>63</v>
      </c>
      <c r="L8" s="122"/>
      <c r="M8" s="122"/>
      <c r="N8" s="3" t="s">
        <v>64</v>
      </c>
      <c r="O8" s="1"/>
      <c r="P8" s="1"/>
      <c r="Q8" s="1"/>
    </row>
    <row r="9" spans="1:17" ht="15.75" x14ac:dyDescent="0.25">
      <c r="B9" s="4">
        <v>1</v>
      </c>
      <c r="C9" s="156">
        <v>2</v>
      </c>
      <c r="D9" s="156"/>
      <c r="E9" s="156">
        <v>3</v>
      </c>
      <c r="F9" s="156"/>
      <c r="G9" s="156"/>
      <c r="H9" s="156">
        <v>4</v>
      </c>
      <c r="I9" s="156"/>
      <c r="J9" s="156"/>
      <c r="K9" s="156">
        <v>5</v>
      </c>
      <c r="L9" s="156"/>
      <c r="M9" s="156"/>
      <c r="N9" s="4">
        <v>6</v>
      </c>
    </row>
    <row r="10" spans="1:17" ht="15.75" x14ac:dyDescent="0.25">
      <c r="B10" s="192" t="s">
        <v>15</v>
      </c>
      <c r="C10" s="194" t="s">
        <v>370</v>
      </c>
      <c r="D10" s="195"/>
      <c r="E10" s="198" t="s">
        <v>371</v>
      </c>
      <c r="F10" s="199"/>
      <c r="G10" s="200"/>
      <c r="H10" s="157">
        <v>0</v>
      </c>
      <c r="I10" s="158"/>
      <c r="J10" s="158"/>
      <c r="K10" s="157">
        <v>0</v>
      </c>
      <c r="L10" s="158"/>
      <c r="M10" s="158"/>
      <c r="N10" s="13">
        <f>O41</f>
        <v>286</v>
      </c>
    </row>
    <row r="11" spans="1:17" ht="47.25" customHeight="1" x14ac:dyDescent="0.25">
      <c r="B11" s="193"/>
      <c r="C11" s="196"/>
      <c r="D11" s="197"/>
      <c r="E11" s="201"/>
      <c r="F11" s="202"/>
      <c r="G11" s="203"/>
      <c r="H11" s="187" t="s">
        <v>20</v>
      </c>
      <c r="I11" s="188"/>
      <c r="J11" s="189"/>
      <c r="K11" s="187" t="s">
        <v>18</v>
      </c>
      <c r="L11" s="188"/>
      <c r="M11" s="189"/>
      <c r="N11" s="11" t="s">
        <v>23</v>
      </c>
    </row>
    <row r="14" spans="1:17" ht="15.75" x14ac:dyDescent="0.25">
      <c r="B14" s="121" t="s">
        <v>72</v>
      </c>
      <c r="C14" s="121"/>
      <c r="D14" s="121"/>
      <c r="E14" s="121"/>
      <c r="F14" s="121"/>
      <c r="G14" s="121"/>
    </row>
    <row r="15" spans="1:17" ht="15.75" x14ac:dyDescent="0.25">
      <c r="B15" s="190" t="s">
        <v>73</v>
      </c>
      <c r="C15" s="190"/>
      <c r="D15" s="190"/>
      <c r="E15" s="190"/>
      <c r="F15" s="190" t="s">
        <v>74</v>
      </c>
      <c r="G15" s="190"/>
      <c r="H15" s="190"/>
    </row>
    <row r="16" spans="1:17" ht="15.75" x14ac:dyDescent="0.25">
      <c r="B16" s="191">
        <v>1</v>
      </c>
      <c r="C16" s="191"/>
      <c r="D16" s="191"/>
      <c r="E16" s="191"/>
      <c r="F16" s="191">
        <v>2</v>
      </c>
      <c r="G16" s="191"/>
      <c r="H16" s="191"/>
    </row>
    <row r="17" spans="2:8" ht="15.75" x14ac:dyDescent="0.25">
      <c r="B17" s="153" t="s">
        <v>75</v>
      </c>
      <c r="C17" s="153"/>
      <c r="D17" s="153"/>
      <c r="E17" s="153"/>
      <c r="F17" s="154">
        <f>SUM(F18,F20,F24,F28)</f>
        <v>15114645</v>
      </c>
      <c r="G17" s="221"/>
      <c r="H17" s="221"/>
    </row>
    <row r="18" spans="2:8" ht="15.75" x14ac:dyDescent="0.25">
      <c r="B18" s="153" t="s">
        <v>76</v>
      </c>
      <c r="C18" s="153"/>
      <c r="D18" s="153"/>
      <c r="E18" s="153"/>
      <c r="F18" s="223"/>
      <c r="G18" s="223"/>
      <c r="H18" s="223"/>
    </row>
    <row r="19" spans="2:8" ht="15.75" x14ac:dyDescent="0.25">
      <c r="B19" s="151"/>
      <c r="C19" s="151"/>
      <c r="D19" s="151"/>
      <c r="E19" s="151"/>
      <c r="F19" s="223"/>
      <c r="G19" s="222"/>
      <c r="H19" s="222"/>
    </row>
    <row r="20" spans="2:8" ht="33" customHeight="1" x14ac:dyDescent="0.25">
      <c r="B20" s="153" t="s">
        <v>336</v>
      </c>
      <c r="C20" s="153"/>
      <c r="D20" s="153"/>
      <c r="E20" s="153"/>
      <c r="F20" s="154">
        <f>F23</f>
        <v>0</v>
      </c>
      <c r="G20" s="221"/>
      <c r="H20" s="221"/>
    </row>
    <row r="21" spans="2:8" ht="15.75" x14ac:dyDescent="0.25">
      <c r="B21" s="151" t="s">
        <v>274</v>
      </c>
      <c r="C21" s="151"/>
      <c r="D21" s="151"/>
      <c r="E21" s="151"/>
      <c r="F21" s="152"/>
      <c r="G21" s="152"/>
      <c r="H21" s="152"/>
    </row>
    <row r="22" spans="2:8" ht="31.5" customHeight="1" x14ac:dyDescent="0.25">
      <c r="B22" s="151" t="s">
        <v>275</v>
      </c>
      <c r="C22" s="151"/>
      <c r="D22" s="151"/>
      <c r="E22" s="151"/>
      <c r="F22" s="152"/>
      <c r="G22" s="152"/>
      <c r="H22" s="152"/>
    </row>
    <row r="23" spans="2:8" ht="15.75" x14ac:dyDescent="0.25">
      <c r="B23" s="151" t="s">
        <v>77</v>
      </c>
      <c r="C23" s="151"/>
      <c r="D23" s="151"/>
      <c r="E23" s="151"/>
      <c r="F23" s="152"/>
      <c r="G23" s="222"/>
      <c r="H23" s="222"/>
    </row>
    <row r="24" spans="2:8" ht="15.75" x14ac:dyDescent="0.25">
      <c r="B24" s="153" t="s">
        <v>337</v>
      </c>
      <c r="C24" s="153"/>
      <c r="D24" s="153"/>
      <c r="E24" s="153"/>
      <c r="F24" s="154">
        <f>F27</f>
        <v>15114645</v>
      </c>
      <c r="G24" s="221"/>
      <c r="H24" s="221"/>
    </row>
    <row r="25" spans="2:8" ht="15.75" x14ac:dyDescent="0.25">
      <c r="B25" s="151" t="s">
        <v>276</v>
      </c>
      <c r="C25" s="151"/>
      <c r="D25" s="151"/>
      <c r="E25" s="151"/>
      <c r="F25" s="152"/>
      <c r="G25" s="152"/>
      <c r="H25" s="152"/>
    </row>
    <row r="26" spans="2:8" ht="31.5" customHeight="1" x14ac:dyDescent="0.25">
      <c r="B26" s="151" t="s">
        <v>277</v>
      </c>
      <c r="C26" s="151"/>
      <c r="D26" s="151"/>
      <c r="E26" s="151"/>
      <c r="F26" s="152"/>
      <c r="G26" s="152"/>
      <c r="H26" s="152"/>
    </row>
    <row r="27" spans="2:8" ht="15.75" x14ac:dyDescent="0.25">
      <c r="B27" s="151" t="s">
        <v>78</v>
      </c>
      <c r="C27" s="151"/>
      <c r="D27" s="151"/>
      <c r="E27" s="151"/>
      <c r="F27" s="152">
        <f>L41</f>
        <v>15114645</v>
      </c>
      <c r="G27" s="222"/>
      <c r="H27" s="222"/>
    </row>
    <row r="28" spans="2:8" ht="15.75" x14ac:dyDescent="0.25">
      <c r="B28" s="153" t="s">
        <v>278</v>
      </c>
      <c r="C28" s="153"/>
      <c r="D28" s="153"/>
      <c r="E28" s="153"/>
      <c r="F28" s="224"/>
      <c r="G28" s="224"/>
      <c r="H28" s="224"/>
    </row>
    <row r="29" spans="2:8" ht="15.75" x14ac:dyDescent="0.25">
      <c r="B29" s="151"/>
      <c r="C29" s="151"/>
      <c r="D29" s="151"/>
      <c r="E29" s="151"/>
      <c r="F29" s="223"/>
      <c r="G29" s="223"/>
      <c r="H29" s="223"/>
    </row>
    <row r="30" spans="2:8" ht="15.75" x14ac:dyDescent="0.25">
      <c r="B30" s="153" t="s">
        <v>79</v>
      </c>
      <c r="C30" s="153"/>
      <c r="D30" s="153"/>
      <c r="E30" s="153"/>
      <c r="F30" s="154">
        <f>SUM(F31:H33)</f>
        <v>2667290.2999999998</v>
      </c>
      <c r="G30" s="221"/>
      <c r="H30" s="221"/>
    </row>
    <row r="31" spans="2:8" ht="15.75" x14ac:dyDescent="0.25">
      <c r="B31" s="151" t="s">
        <v>80</v>
      </c>
      <c r="C31" s="151"/>
      <c r="D31" s="151"/>
      <c r="E31" s="151"/>
      <c r="F31" s="152">
        <f>M41</f>
        <v>2667290.2999999998</v>
      </c>
      <c r="G31" s="222"/>
      <c r="H31" s="222"/>
    </row>
    <row r="32" spans="2:8" ht="15.75" x14ac:dyDescent="0.25">
      <c r="B32" s="151" t="s">
        <v>81</v>
      </c>
      <c r="C32" s="151"/>
      <c r="D32" s="151"/>
      <c r="E32" s="151"/>
      <c r="F32" s="223">
        <v>0</v>
      </c>
      <c r="G32" s="223"/>
      <c r="H32" s="223"/>
    </row>
    <row r="33" spans="2:17" ht="15.75" x14ac:dyDescent="0.25">
      <c r="B33" s="151" t="s">
        <v>82</v>
      </c>
      <c r="C33" s="151"/>
      <c r="D33" s="151"/>
      <c r="E33" s="151"/>
      <c r="F33" s="223">
        <v>0</v>
      </c>
      <c r="G33" s="223"/>
      <c r="H33" s="223"/>
    </row>
    <row r="34" spans="2:17" ht="15.75" x14ac:dyDescent="0.25">
      <c r="B34" s="153" t="s">
        <v>83</v>
      </c>
      <c r="C34" s="153"/>
      <c r="D34" s="153"/>
      <c r="E34" s="153"/>
      <c r="F34" s="154">
        <f>SUM(F17,F30)</f>
        <v>17781935.300000001</v>
      </c>
      <c r="G34" s="221"/>
      <c r="H34" s="221"/>
    </row>
    <row r="36" spans="2:17" ht="15.75" x14ac:dyDescent="0.25">
      <c r="B36" s="121" t="s">
        <v>84</v>
      </c>
      <c r="C36" s="121"/>
      <c r="D36" s="121"/>
      <c r="E36" s="121"/>
      <c r="F36" s="121"/>
      <c r="G36" s="121"/>
      <c r="H36" s="121"/>
    </row>
    <row r="37" spans="2:17" ht="15.75" x14ac:dyDescent="0.25">
      <c r="B37" s="122" t="s">
        <v>85</v>
      </c>
      <c r="C37" s="122" t="s">
        <v>86</v>
      </c>
      <c r="D37" s="122" t="s">
        <v>87</v>
      </c>
      <c r="E37" s="122" t="s">
        <v>88</v>
      </c>
      <c r="F37" s="122" t="s">
        <v>89</v>
      </c>
      <c r="G37" s="122" t="s">
        <v>90</v>
      </c>
      <c r="H37" s="122" t="s">
        <v>91</v>
      </c>
      <c r="I37" s="122" t="s">
        <v>92</v>
      </c>
      <c r="J37" s="122"/>
      <c r="K37" s="122"/>
      <c r="L37" s="122"/>
      <c r="M37" s="122"/>
      <c r="N37" s="122" t="s">
        <v>6</v>
      </c>
      <c r="O37" s="122"/>
      <c r="P37" s="122" t="s">
        <v>93</v>
      </c>
      <c r="Q37" s="122" t="s">
        <v>94</v>
      </c>
    </row>
    <row r="38" spans="2:17" ht="15.75" x14ac:dyDescent="0.25">
      <c r="B38" s="122"/>
      <c r="C38" s="122"/>
      <c r="D38" s="122"/>
      <c r="E38" s="122"/>
      <c r="F38" s="122"/>
      <c r="G38" s="122"/>
      <c r="H38" s="122"/>
      <c r="I38" s="122" t="s">
        <v>45</v>
      </c>
      <c r="J38" s="122" t="s">
        <v>95</v>
      </c>
      <c r="K38" s="122"/>
      <c r="L38" s="122"/>
      <c r="M38" s="122" t="s">
        <v>96</v>
      </c>
      <c r="N38" s="122" t="s">
        <v>97</v>
      </c>
      <c r="O38" s="122" t="s">
        <v>98</v>
      </c>
      <c r="P38" s="122"/>
      <c r="Q38" s="122"/>
    </row>
    <row r="39" spans="2:17" ht="94.5" x14ac:dyDescent="0.25">
      <c r="B39" s="122"/>
      <c r="C39" s="122"/>
      <c r="D39" s="122"/>
      <c r="E39" s="122"/>
      <c r="F39" s="122"/>
      <c r="G39" s="122"/>
      <c r="H39" s="122"/>
      <c r="I39" s="122"/>
      <c r="J39" s="3" t="s">
        <v>99</v>
      </c>
      <c r="K39" s="3" t="s">
        <v>100</v>
      </c>
      <c r="L39" s="3" t="s">
        <v>101</v>
      </c>
      <c r="M39" s="122"/>
      <c r="N39" s="122"/>
      <c r="O39" s="122"/>
      <c r="P39" s="122"/>
      <c r="Q39" s="122"/>
    </row>
    <row r="40" spans="2:17" ht="15.75" x14ac:dyDescent="0.25">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customHeight="1" x14ac:dyDescent="0.25">
      <c r="B41" s="133" t="s">
        <v>372</v>
      </c>
      <c r="C41" s="226" t="s">
        <v>102</v>
      </c>
      <c r="D41" s="133" t="s">
        <v>373</v>
      </c>
      <c r="E41" s="133" t="s">
        <v>374</v>
      </c>
      <c r="F41" s="226" t="s">
        <v>282</v>
      </c>
      <c r="G41" s="133" t="s">
        <v>283</v>
      </c>
      <c r="H41" s="226" t="s">
        <v>103</v>
      </c>
      <c r="I41" s="227">
        <f>I67</f>
        <v>17781935.300000001</v>
      </c>
      <c r="J41" s="234">
        <f>J67</f>
        <v>0</v>
      </c>
      <c r="K41" s="227">
        <f>K67</f>
        <v>0</v>
      </c>
      <c r="L41" s="227">
        <f t="shared" ref="L41:M41" si="0">L67</f>
        <v>15114645</v>
      </c>
      <c r="M41" s="227">
        <f t="shared" si="0"/>
        <v>2667290.2999999998</v>
      </c>
      <c r="N41" s="133" t="s">
        <v>375</v>
      </c>
      <c r="O41" s="13">
        <f>O45+O48+O50+O52+O54+O56+O58+O60+O62+O64+O66</f>
        <v>286</v>
      </c>
      <c r="P41" s="158"/>
      <c r="Q41" s="146"/>
    </row>
    <row r="42" spans="2:17" ht="84.75" customHeight="1" x14ac:dyDescent="0.25">
      <c r="B42" s="133"/>
      <c r="C42" s="226"/>
      <c r="D42" s="133"/>
      <c r="E42" s="133"/>
      <c r="F42" s="226"/>
      <c r="G42" s="133"/>
      <c r="H42" s="226"/>
      <c r="I42" s="227"/>
      <c r="J42" s="234"/>
      <c r="K42" s="227"/>
      <c r="L42" s="227"/>
      <c r="M42" s="227"/>
      <c r="N42" s="133"/>
      <c r="O42" s="11" t="s">
        <v>23</v>
      </c>
      <c r="P42" s="161"/>
      <c r="Q42" s="147"/>
    </row>
    <row r="43" spans="2:17" ht="15.75" x14ac:dyDescent="0.25">
      <c r="B43" s="133"/>
      <c r="C43" s="226"/>
      <c r="D43" s="133"/>
      <c r="E43" s="133"/>
      <c r="F43" s="226"/>
      <c r="G43" s="133"/>
      <c r="H43" s="226"/>
      <c r="I43" s="227"/>
      <c r="J43" s="234"/>
      <c r="K43" s="227"/>
      <c r="L43" s="227"/>
      <c r="M43" s="227"/>
      <c r="N43" s="133" t="s">
        <v>376</v>
      </c>
      <c r="O43" s="13">
        <f>O46+O47+O49+O51+O53+O55+O57+O59+O61+O63+O65</f>
        <v>286</v>
      </c>
      <c r="P43" s="161"/>
      <c r="Q43" s="147"/>
    </row>
    <row r="44" spans="2:17" ht="201.75" customHeight="1" x14ac:dyDescent="0.25">
      <c r="B44" s="133"/>
      <c r="C44" s="226"/>
      <c r="D44" s="133"/>
      <c r="E44" s="133"/>
      <c r="F44" s="226"/>
      <c r="G44" s="133"/>
      <c r="H44" s="226"/>
      <c r="I44" s="227"/>
      <c r="J44" s="234"/>
      <c r="K44" s="227"/>
      <c r="L44" s="227"/>
      <c r="M44" s="227"/>
      <c r="N44" s="133"/>
      <c r="O44" s="11" t="s">
        <v>23</v>
      </c>
      <c r="P44" s="162"/>
      <c r="Q44" s="148"/>
    </row>
    <row r="45" spans="2:17" ht="63" x14ac:dyDescent="0.25">
      <c r="B45" s="119" t="s">
        <v>377</v>
      </c>
      <c r="C45" s="216"/>
      <c r="D45" s="119" t="s">
        <v>293</v>
      </c>
      <c r="E45" s="146" t="s">
        <v>16</v>
      </c>
      <c r="F45" s="216"/>
      <c r="G45" s="119" t="s">
        <v>283</v>
      </c>
      <c r="H45" s="216"/>
      <c r="I45" s="211">
        <f>SUM(J45:M46)</f>
        <v>2013500</v>
      </c>
      <c r="J45" s="220">
        <v>0</v>
      </c>
      <c r="K45" s="142">
        <v>0</v>
      </c>
      <c r="L45" s="142">
        <v>1711475</v>
      </c>
      <c r="M45" s="142">
        <v>302025</v>
      </c>
      <c r="N45" s="49" t="s">
        <v>375</v>
      </c>
      <c r="O45" s="50">
        <v>30</v>
      </c>
      <c r="P45" s="146" t="s">
        <v>305</v>
      </c>
      <c r="Q45" s="146" t="s">
        <v>396</v>
      </c>
    </row>
    <row r="46" spans="2:17" ht="75" customHeight="1" x14ac:dyDescent="0.25">
      <c r="B46" s="139"/>
      <c r="C46" s="207"/>
      <c r="D46" s="139"/>
      <c r="E46" s="148"/>
      <c r="F46" s="207"/>
      <c r="G46" s="139"/>
      <c r="H46" s="207"/>
      <c r="I46" s="213"/>
      <c r="J46" s="215"/>
      <c r="K46" s="143"/>
      <c r="L46" s="143"/>
      <c r="M46" s="143"/>
      <c r="N46" s="49" t="s">
        <v>376</v>
      </c>
      <c r="O46" s="11" t="s">
        <v>378</v>
      </c>
      <c r="P46" s="148"/>
      <c r="Q46" s="148"/>
    </row>
    <row r="47" spans="2:17" ht="47.25" x14ac:dyDescent="0.25">
      <c r="B47" s="119" t="s">
        <v>606</v>
      </c>
      <c r="C47" s="216"/>
      <c r="D47" s="119" t="s">
        <v>293</v>
      </c>
      <c r="E47" s="119" t="s">
        <v>607</v>
      </c>
      <c r="F47" s="216"/>
      <c r="G47" s="119" t="s">
        <v>283</v>
      </c>
      <c r="H47" s="216"/>
      <c r="I47" s="211">
        <f t="shared" ref="I47" si="1">SUM(J47:M48)</f>
        <v>214400</v>
      </c>
      <c r="J47" s="220">
        <v>0</v>
      </c>
      <c r="K47" s="142">
        <v>0</v>
      </c>
      <c r="L47" s="142">
        <v>182240</v>
      </c>
      <c r="M47" s="142">
        <v>32160</v>
      </c>
      <c r="N47" s="49" t="s">
        <v>376</v>
      </c>
      <c r="O47" s="50">
        <v>13</v>
      </c>
      <c r="P47" s="146" t="s">
        <v>395</v>
      </c>
      <c r="Q47" s="146" t="s">
        <v>396</v>
      </c>
    </row>
    <row r="48" spans="2:17" ht="74.25" customHeight="1" x14ac:dyDescent="0.25">
      <c r="B48" s="139"/>
      <c r="C48" s="207"/>
      <c r="D48" s="139"/>
      <c r="E48" s="139"/>
      <c r="F48" s="207"/>
      <c r="G48" s="139"/>
      <c r="H48" s="207"/>
      <c r="I48" s="213"/>
      <c r="J48" s="215"/>
      <c r="K48" s="143"/>
      <c r="L48" s="143"/>
      <c r="M48" s="143"/>
      <c r="N48" s="49" t="s">
        <v>375</v>
      </c>
      <c r="O48" s="11" t="s">
        <v>380</v>
      </c>
      <c r="P48" s="148"/>
      <c r="Q48" s="148"/>
    </row>
    <row r="49" spans="2:19" ht="47.25" x14ac:dyDescent="0.25">
      <c r="B49" s="119" t="s">
        <v>381</v>
      </c>
      <c r="C49" s="216"/>
      <c r="D49" s="119" t="s">
        <v>303</v>
      </c>
      <c r="E49" s="146" t="s">
        <v>16</v>
      </c>
      <c r="F49" s="216"/>
      <c r="G49" s="119" t="s">
        <v>283</v>
      </c>
      <c r="H49" s="216"/>
      <c r="I49" s="211">
        <f t="shared" ref="I49" si="2">SUM(J49:M50)</f>
        <v>1400000</v>
      </c>
      <c r="J49" s="220">
        <v>0</v>
      </c>
      <c r="K49" s="142">
        <v>0</v>
      </c>
      <c r="L49" s="142">
        <v>1190000</v>
      </c>
      <c r="M49" s="142">
        <v>210000</v>
      </c>
      <c r="N49" s="26" t="s">
        <v>376</v>
      </c>
      <c r="O49" s="50">
        <v>20</v>
      </c>
      <c r="P49" s="146" t="s">
        <v>305</v>
      </c>
      <c r="Q49" s="146" t="s">
        <v>382</v>
      </c>
    </row>
    <row r="50" spans="2:19" ht="63" x14ac:dyDescent="0.25">
      <c r="B50" s="139"/>
      <c r="C50" s="207"/>
      <c r="D50" s="139"/>
      <c r="E50" s="148"/>
      <c r="F50" s="207"/>
      <c r="G50" s="139"/>
      <c r="H50" s="207"/>
      <c r="I50" s="213"/>
      <c r="J50" s="215"/>
      <c r="K50" s="143"/>
      <c r="L50" s="143"/>
      <c r="M50" s="143"/>
      <c r="N50" s="49" t="s">
        <v>375</v>
      </c>
      <c r="O50" s="11" t="s">
        <v>123</v>
      </c>
      <c r="P50" s="148"/>
      <c r="Q50" s="148"/>
    </row>
    <row r="51" spans="2:19" ht="47.25" x14ac:dyDescent="0.25">
      <c r="B51" s="119" t="s">
        <v>383</v>
      </c>
      <c r="C51" s="216"/>
      <c r="D51" s="119" t="s">
        <v>303</v>
      </c>
      <c r="E51" s="146" t="s">
        <v>16</v>
      </c>
      <c r="F51" s="216"/>
      <c r="G51" s="119" t="s">
        <v>283</v>
      </c>
      <c r="H51" s="216"/>
      <c r="I51" s="217">
        <v>150000</v>
      </c>
      <c r="J51" s="220">
        <v>0</v>
      </c>
      <c r="K51" s="142">
        <v>0</v>
      </c>
      <c r="L51" s="142">
        <v>127500</v>
      </c>
      <c r="M51" s="142">
        <v>22500</v>
      </c>
      <c r="N51" s="26" t="s">
        <v>376</v>
      </c>
      <c r="O51" s="50">
        <v>4</v>
      </c>
      <c r="P51" s="146" t="s">
        <v>297</v>
      </c>
      <c r="Q51" s="146" t="s">
        <v>358</v>
      </c>
    </row>
    <row r="52" spans="2:19" ht="63" x14ac:dyDescent="0.25">
      <c r="B52" s="139"/>
      <c r="C52" s="207"/>
      <c r="D52" s="139"/>
      <c r="E52" s="148"/>
      <c r="F52" s="207"/>
      <c r="G52" s="139"/>
      <c r="H52" s="207"/>
      <c r="I52" s="219"/>
      <c r="J52" s="215"/>
      <c r="K52" s="143"/>
      <c r="L52" s="143"/>
      <c r="M52" s="143"/>
      <c r="N52" s="49" t="s">
        <v>375</v>
      </c>
      <c r="O52" s="11" t="s">
        <v>384</v>
      </c>
      <c r="P52" s="148"/>
      <c r="Q52" s="148"/>
    </row>
    <row r="53" spans="2:19" ht="47.25" x14ac:dyDescent="0.25">
      <c r="B53" s="119" t="s">
        <v>385</v>
      </c>
      <c r="C53" s="216"/>
      <c r="D53" s="119" t="s">
        <v>303</v>
      </c>
      <c r="E53" s="146" t="s">
        <v>16</v>
      </c>
      <c r="F53" s="216"/>
      <c r="G53" s="119" t="s">
        <v>283</v>
      </c>
      <c r="H53" s="216"/>
      <c r="I53" s="217">
        <v>2345600</v>
      </c>
      <c r="J53" s="220">
        <v>0</v>
      </c>
      <c r="K53" s="142">
        <v>0</v>
      </c>
      <c r="L53" s="142">
        <v>1993760</v>
      </c>
      <c r="M53" s="142">
        <v>351840</v>
      </c>
      <c r="N53" s="26" t="s">
        <v>376</v>
      </c>
      <c r="O53" s="50">
        <v>15</v>
      </c>
      <c r="P53" s="146" t="s">
        <v>305</v>
      </c>
      <c r="Q53" s="146" t="s">
        <v>382</v>
      </c>
    </row>
    <row r="54" spans="2:19" ht="71.25" customHeight="1" x14ac:dyDescent="0.25">
      <c r="B54" s="139"/>
      <c r="C54" s="207"/>
      <c r="D54" s="139"/>
      <c r="E54" s="148"/>
      <c r="F54" s="207"/>
      <c r="G54" s="139"/>
      <c r="H54" s="207"/>
      <c r="I54" s="219"/>
      <c r="J54" s="215"/>
      <c r="K54" s="143"/>
      <c r="L54" s="143"/>
      <c r="M54" s="143"/>
      <c r="N54" s="49" t="s">
        <v>375</v>
      </c>
      <c r="O54" s="11" t="s">
        <v>609</v>
      </c>
      <c r="P54" s="148"/>
      <c r="Q54" s="148"/>
    </row>
    <row r="55" spans="2:19" ht="47.25" x14ac:dyDescent="0.25">
      <c r="B55" s="119" t="s">
        <v>386</v>
      </c>
      <c r="C55" s="216"/>
      <c r="D55" s="119" t="s">
        <v>309</v>
      </c>
      <c r="E55" s="146" t="s">
        <v>16</v>
      </c>
      <c r="F55" s="216"/>
      <c r="G55" s="119" t="s">
        <v>283</v>
      </c>
      <c r="H55" s="216"/>
      <c r="I55" s="211">
        <f t="shared" ref="I55" si="3">SUM(J55:M56)</f>
        <v>1600000</v>
      </c>
      <c r="J55" s="220">
        <v>0</v>
      </c>
      <c r="K55" s="142">
        <v>0</v>
      </c>
      <c r="L55" s="142">
        <v>1360000</v>
      </c>
      <c r="M55" s="142">
        <v>240000</v>
      </c>
      <c r="N55" s="26" t="s">
        <v>376</v>
      </c>
      <c r="O55" s="50">
        <v>30</v>
      </c>
      <c r="P55" s="146" t="s">
        <v>295</v>
      </c>
      <c r="Q55" s="146" t="s">
        <v>345</v>
      </c>
    </row>
    <row r="56" spans="2:19" ht="63" x14ac:dyDescent="0.25">
      <c r="B56" s="139"/>
      <c r="C56" s="207"/>
      <c r="D56" s="139"/>
      <c r="E56" s="148"/>
      <c r="F56" s="207"/>
      <c r="G56" s="139"/>
      <c r="H56" s="207"/>
      <c r="I56" s="213"/>
      <c r="J56" s="215"/>
      <c r="K56" s="143"/>
      <c r="L56" s="143"/>
      <c r="M56" s="143"/>
      <c r="N56" s="49" t="s">
        <v>375</v>
      </c>
      <c r="O56" s="11" t="s">
        <v>378</v>
      </c>
      <c r="P56" s="148"/>
      <c r="Q56" s="148"/>
    </row>
    <row r="57" spans="2:19" ht="47.25" x14ac:dyDescent="0.25">
      <c r="B57" s="119" t="s">
        <v>388</v>
      </c>
      <c r="C57" s="216"/>
      <c r="D57" s="119" t="s">
        <v>309</v>
      </c>
      <c r="E57" s="146" t="s">
        <v>16</v>
      </c>
      <c r="F57" s="216"/>
      <c r="G57" s="119" t="s">
        <v>283</v>
      </c>
      <c r="H57" s="216"/>
      <c r="I57" s="211">
        <f t="shared" ref="I57" si="4">SUM(J57:M58)</f>
        <v>1297200</v>
      </c>
      <c r="J57" s="220">
        <v>0</v>
      </c>
      <c r="K57" s="142">
        <v>0</v>
      </c>
      <c r="L57" s="142">
        <v>1102620</v>
      </c>
      <c r="M57" s="142">
        <v>194580</v>
      </c>
      <c r="N57" s="26" t="s">
        <v>376</v>
      </c>
      <c r="O57" s="50">
        <v>24</v>
      </c>
      <c r="P57" s="146" t="s">
        <v>295</v>
      </c>
      <c r="Q57" s="146" t="s">
        <v>345</v>
      </c>
    </row>
    <row r="58" spans="2:19" ht="63" x14ac:dyDescent="0.25">
      <c r="B58" s="139"/>
      <c r="C58" s="207"/>
      <c r="D58" s="139"/>
      <c r="E58" s="148"/>
      <c r="F58" s="207"/>
      <c r="G58" s="139"/>
      <c r="H58" s="207"/>
      <c r="I58" s="213"/>
      <c r="J58" s="215"/>
      <c r="K58" s="143"/>
      <c r="L58" s="143"/>
      <c r="M58" s="143"/>
      <c r="N58" s="49" t="s">
        <v>375</v>
      </c>
      <c r="O58" s="11" t="s">
        <v>389</v>
      </c>
      <c r="P58" s="148"/>
      <c r="Q58" s="148"/>
    </row>
    <row r="59" spans="2:19" ht="47.25" x14ac:dyDescent="0.25">
      <c r="B59" s="119" t="s">
        <v>390</v>
      </c>
      <c r="C59" s="216"/>
      <c r="D59" s="119" t="s">
        <v>391</v>
      </c>
      <c r="E59" s="119" t="s">
        <v>309</v>
      </c>
      <c r="F59" s="216"/>
      <c r="G59" s="119" t="s">
        <v>283</v>
      </c>
      <c r="H59" s="216"/>
      <c r="I59" s="211">
        <f t="shared" ref="I59" si="5">SUM(J59:M60)</f>
        <v>450000</v>
      </c>
      <c r="J59" s="220">
        <v>0</v>
      </c>
      <c r="K59" s="142">
        <v>0</v>
      </c>
      <c r="L59" s="142">
        <v>382500</v>
      </c>
      <c r="M59" s="142">
        <v>67500</v>
      </c>
      <c r="N59" s="26" t="s">
        <v>376</v>
      </c>
      <c r="O59" s="50">
        <v>20</v>
      </c>
      <c r="P59" s="146" t="s">
        <v>297</v>
      </c>
      <c r="Q59" s="146" t="s">
        <v>345</v>
      </c>
    </row>
    <row r="60" spans="2:19" ht="63" x14ac:dyDescent="0.25">
      <c r="B60" s="139"/>
      <c r="C60" s="207"/>
      <c r="D60" s="139"/>
      <c r="E60" s="139"/>
      <c r="F60" s="207"/>
      <c r="G60" s="139"/>
      <c r="H60" s="207"/>
      <c r="I60" s="213"/>
      <c r="J60" s="215"/>
      <c r="K60" s="143"/>
      <c r="L60" s="143"/>
      <c r="M60" s="143"/>
      <c r="N60" s="49" t="s">
        <v>375</v>
      </c>
      <c r="O60" s="11" t="s">
        <v>123</v>
      </c>
      <c r="P60" s="148"/>
      <c r="Q60" s="148"/>
    </row>
    <row r="61" spans="2:19" ht="86.25" customHeight="1" x14ac:dyDescent="0.25">
      <c r="B61" s="119" t="s">
        <v>392</v>
      </c>
      <c r="C61" s="216"/>
      <c r="D61" s="119" t="s">
        <v>393</v>
      </c>
      <c r="E61" s="146" t="s">
        <v>16</v>
      </c>
      <c r="F61" s="216"/>
      <c r="G61" s="119" t="s">
        <v>283</v>
      </c>
      <c r="H61" s="216"/>
      <c r="I61" s="228">
        <f t="shared" ref="I61" si="6">SUM(J61:M62)</f>
        <v>2588235.2999999998</v>
      </c>
      <c r="J61" s="230">
        <v>0</v>
      </c>
      <c r="K61" s="232">
        <v>0</v>
      </c>
      <c r="L61" s="232">
        <v>2200000</v>
      </c>
      <c r="M61" s="232">
        <v>388235.3</v>
      </c>
      <c r="N61" s="26" t="s">
        <v>376</v>
      </c>
      <c r="O61" s="50">
        <v>51</v>
      </c>
      <c r="P61" s="146" t="s">
        <v>395</v>
      </c>
      <c r="Q61" s="146" t="s">
        <v>396</v>
      </c>
      <c r="S61" s="110"/>
    </row>
    <row r="62" spans="2:19" ht="126" customHeight="1" x14ac:dyDescent="0.25">
      <c r="B62" s="139"/>
      <c r="C62" s="207"/>
      <c r="D62" s="139"/>
      <c r="E62" s="148"/>
      <c r="F62" s="207"/>
      <c r="G62" s="139"/>
      <c r="H62" s="207"/>
      <c r="I62" s="229"/>
      <c r="J62" s="231"/>
      <c r="K62" s="233"/>
      <c r="L62" s="233"/>
      <c r="M62" s="233"/>
      <c r="N62" s="49" t="s">
        <v>375</v>
      </c>
      <c r="O62" s="11" t="s">
        <v>394</v>
      </c>
      <c r="P62" s="148"/>
      <c r="Q62" s="148"/>
    </row>
    <row r="63" spans="2:19" ht="47.25" x14ac:dyDescent="0.25">
      <c r="B63" s="119" t="s">
        <v>397</v>
      </c>
      <c r="C63" s="216"/>
      <c r="D63" s="119" t="s">
        <v>315</v>
      </c>
      <c r="E63" s="119" t="s">
        <v>398</v>
      </c>
      <c r="F63" s="216"/>
      <c r="G63" s="119" t="s">
        <v>283</v>
      </c>
      <c r="H63" s="216"/>
      <c r="I63" s="211">
        <f t="shared" ref="I63" si="7">SUM(J63:M64)</f>
        <v>3913000</v>
      </c>
      <c r="J63" s="220">
        <v>0</v>
      </c>
      <c r="K63" s="142">
        <v>0</v>
      </c>
      <c r="L63" s="142">
        <v>3326050</v>
      </c>
      <c r="M63" s="142">
        <v>586950</v>
      </c>
      <c r="N63" s="26" t="s">
        <v>376</v>
      </c>
      <c r="O63" s="50">
        <v>48</v>
      </c>
      <c r="P63" s="146" t="s">
        <v>367</v>
      </c>
      <c r="Q63" s="146" t="s">
        <v>358</v>
      </c>
    </row>
    <row r="64" spans="2:19" ht="78.75" customHeight="1" x14ac:dyDescent="0.25">
      <c r="B64" s="139"/>
      <c r="C64" s="207"/>
      <c r="D64" s="139"/>
      <c r="E64" s="139"/>
      <c r="F64" s="207"/>
      <c r="G64" s="139"/>
      <c r="H64" s="207"/>
      <c r="I64" s="213"/>
      <c r="J64" s="215"/>
      <c r="K64" s="143"/>
      <c r="L64" s="143"/>
      <c r="M64" s="143"/>
      <c r="N64" s="49" t="s">
        <v>375</v>
      </c>
      <c r="O64" s="11" t="s">
        <v>399</v>
      </c>
      <c r="P64" s="148"/>
      <c r="Q64" s="148"/>
    </row>
    <row r="65" spans="2:17" ht="73.5" customHeight="1" x14ac:dyDescent="0.25">
      <c r="B65" s="119" t="s">
        <v>400</v>
      </c>
      <c r="C65" s="216"/>
      <c r="D65" s="119" t="s">
        <v>321</v>
      </c>
      <c r="E65" s="146" t="s">
        <v>16</v>
      </c>
      <c r="F65" s="216"/>
      <c r="G65" s="119" t="s">
        <v>283</v>
      </c>
      <c r="H65" s="216"/>
      <c r="I65" s="211">
        <f t="shared" ref="I65" si="8">SUM(J65:M66)</f>
        <v>1810000</v>
      </c>
      <c r="J65" s="220">
        <v>0</v>
      </c>
      <c r="K65" s="142">
        <v>0</v>
      </c>
      <c r="L65" s="142">
        <v>1538500</v>
      </c>
      <c r="M65" s="142">
        <v>271500</v>
      </c>
      <c r="N65" s="26" t="s">
        <v>376</v>
      </c>
      <c r="O65" s="50">
        <v>31</v>
      </c>
      <c r="P65" s="146" t="s">
        <v>402</v>
      </c>
      <c r="Q65" s="146" t="s">
        <v>349</v>
      </c>
    </row>
    <row r="66" spans="2:17" ht="93" customHeight="1" x14ac:dyDescent="0.25">
      <c r="B66" s="139"/>
      <c r="C66" s="207"/>
      <c r="D66" s="139"/>
      <c r="E66" s="148"/>
      <c r="F66" s="207"/>
      <c r="G66" s="139"/>
      <c r="H66" s="207"/>
      <c r="I66" s="213"/>
      <c r="J66" s="215"/>
      <c r="K66" s="143"/>
      <c r="L66" s="143"/>
      <c r="M66" s="143"/>
      <c r="N66" s="49" t="s">
        <v>375</v>
      </c>
      <c r="O66" s="11" t="s">
        <v>401</v>
      </c>
      <c r="P66" s="148"/>
      <c r="Q66" s="148"/>
    </row>
    <row r="67" spans="2:17" ht="15.6" customHeight="1" x14ac:dyDescent="0.25">
      <c r="B67" s="140" t="s">
        <v>106</v>
      </c>
      <c r="C67" s="140"/>
      <c r="D67" s="140"/>
      <c r="E67" s="140"/>
      <c r="F67" s="140"/>
      <c r="G67" s="140"/>
      <c r="H67" s="140"/>
      <c r="I67" s="65">
        <f>SUM(I45:I66)</f>
        <v>17781935.300000001</v>
      </c>
      <c r="J67" s="66">
        <f t="shared" ref="J67:M67" si="9">SUM(J45:J66)</f>
        <v>0</v>
      </c>
      <c r="K67" s="66">
        <f t="shared" si="9"/>
        <v>0</v>
      </c>
      <c r="L67" s="65">
        <f t="shared" si="9"/>
        <v>15114645</v>
      </c>
      <c r="M67" s="65">
        <f t="shared" si="9"/>
        <v>2667290.2999999998</v>
      </c>
      <c r="N67" s="155"/>
      <c r="O67" s="155"/>
      <c r="P67" s="155"/>
      <c r="Q67" s="155"/>
    </row>
    <row r="68" spans="2:17" ht="15.75" x14ac:dyDescent="0.25">
      <c r="B68" s="17"/>
      <c r="C68" s="16"/>
      <c r="D68" s="17"/>
      <c r="E68" s="16"/>
      <c r="F68" s="16"/>
      <c r="G68" s="17"/>
      <c r="H68" s="16"/>
      <c r="I68" s="20"/>
      <c r="J68" s="16"/>
      <c r="K68" s="21"/>
      <c r="L68" s="21"/>
      <c r="M68" s="21"/>
      <c r="N68" s="17"/>
      <c r="O68" s="15"/>
      <c r="P68" s="17"/>
      <c r="Q68" s="17"/>
    </row>
    <row r="69" spans="2:17" ht="15.75" x14ac:dyDescent="0.25">
      <c r="B69" s="169" t="s">
        <v>107</v>
      </c>
      <c r="C69" s="169"/>
      <c r="D69" s="169"/>
      <c r="E69" s="169"/>
      <c r="N69" s="17"/>
      <c r="O69" s="18"/>
      <c r="P69" s="19"/>
      <c r="Q69" s="17"/>
    </row>
    <row r="70" spans="2:17" ht="15.6" customHeight="1" x14ac:dyDescent="0.25">
      <c r="B70" s="10" t="s">
        <v>3</v>
      </c>
      <c r="C70" s="122" t="s">
        <v>108</v>
      </c>
      <c r="D70" s="122"/>
      <c r="E70" s="122"/>
      <c r="F70" s="123" t="s">
        <v>109</v>
      </c>
      <c r="G70" s="123"/>
      <c r="H70" s="123"/>
      <c r="I70" s="123"/>
      <c r="J70" s="122" t="s">
        <v>110</v>
      </c>
      <c r="K70" s="123"/>
      <c r="L70" s="123"/>
      <c r="M70" s="123"/>
      <c r="N70" s="17"/>
      <c r="O70" s="15"/>
      <c r="P70" s="19"/>
      <c r="Q70" s="17"/>
    </row>
    <row r="71" spans="2:17" ht="15.75" x14ac:dyDescent="0.25">
      <c r="B71" s="4">
        <v>1</v>
      </c>
      <c r="C71" s="156">
        <v>2</v>
      </c>
      <c r="D71" s="156"/>
      <c r="E71" s="156"/>
      <c r="F71" s="156">
        <v>3</v>
      </c>
      <c r="G71" s="156"/>
      <c r="H71" s="156"/>
      <c r="I71" s="156"/>
      <c r="J71" s="156">
        <v>4</v>
      </c>
      <c r="K71" s="156"/>
      <c r="L71" s="156"/>
      <c r="M71" s="156"/>
      <c r="N71" s="17"/>
      <c r="O71" s="18"/>
      <c r="P71" s="19"/>
      <c r="Q71" s="17"/>
    </row>
    <row r="72" spans="2:17" ht="32.25" customHeight="1" x14ac:dyDescent="0.25">
      <c r="B72" s="8"/>
      <c r="C72" s="133" t="s">
        <v>327</v>
      </c>
      <c r="D72" s="133"/>
      <c r="E72" s="133"/>
      <c r="F72" s="170"/>
      <c r="G72" s="170"/>
      <c r="H72" s="170"/>
      <c r="I72" s="170"/>
      <c r="J72" s="170"/>
      <c r="K72" s="170"/>
      <c r="L72" s="170"/>
      <c r="M72" s="170"/>
      <c r="N72" s="17"/>
      <c r="O72" s="15"/>
      <c r="P72" s="19"/>
      <c r="Q72" s="17"/>
    </row>
    <row r="73" spans="2:17" ht="15.75" x14ac:dyDescent="0.25">
      <c r="N73" s="17"/>
      <c r="O73" s="18"/>
      <c r="P73" s="19"/>
      <c r="Q73" s="17"/>
    </row>
    <row r="74" spans="2:17" ht="15.75" x14ac:dyDescent="0.25">
      <c r="B74" s="169" t="s">
        <v>111</v>
      </c>
      <c r="C74" s="169"/>
      <c r="D74" s="169"/>
      <c r="E74" s="169"/>
      <c r="F74" s="169"/>
      <c r="N74" s="17"/>
      <c r="O74" s="15"/>
      <c r="P74" s="19"/>
      <c r="Q74" s="17"/>
    </row>
    <row r="75" spans="2:17" ht="15.6" customHeight="1" x14ac:dyDescent="0.25">
      <c r="B75" s="10" t="s">
        <v>3</v>
      </c>
      <c r="C75" s="123" t="s">
        <v>112</v>
      </c>
      <c r="D75" s="123"/>
      <c r="E75" s="123"/>
      <c r="F75" s="123" t="s">
        <v>109</v>
      </c>
      <c r="G75" s="123"/>
      <c r="H75" s="123"/>
      <c r="I75" s="123"/>
      <c r="J75" s="122" t="s">
        <v>113</v>
      </c>
      <c r="K75" s="123"/>
      <c r="L75" s="123"/>
      <c r="M75" s="123"/>
      <c r="N75" s="17"/>
      <c r="O75" s="18"/>
      <c r="P75" s="19"/>
      <c r="Q75" s="17"/>
    </row>
    <row r="76" spans="2:17" ht="15.75" x14ac:dyDescent="0.25">
      <c r="B76" s="4">
        <v>1</v>
      </c>
      <c r="C76" s="156">
        <v>2</v>
      </c>
      <c r="D76" s="156"/>
      <c r="E76" s="156"/>
      <c r="F76" s="156">
        <v>3</v>
      </c>
      <c r="G76" s="156"/>
      <c r="H76" s="156"/>
      <c r="I76" s="156"/>
      <c r="J76" s="156">
        <v>4</v>
      </c>
      <c r="K76" s="156"/>
      <c r="L76" s="156"/>
      <c r="M76" s="156"/>
      <c r="N76" s="17"/>
      <c r="O76" s="15"/>
      <c r="P76" s="19"/>
      <c r="Q76" s="17"/>
    </row>
    <row r="77" spans="2:17" ht="48" customHeight="1" x14ac:dyDescent="0.25">
      <c r="B77" s="8"/>
      <c r="C77" s="133" t="s">
        <v>328</v>
      </c>
      <c r="D77" s="133"/>
      <c r="E77" s="133"/>
      <c r="F77" s="170"/>
      <c r="G77" s="170"/>
      <c r="H77" s="170"/>
      <c r="I77" s="170"/>
      <c r="J77" s="170"/>
      <c r="K77" s="170"/>
      <c r="L77" s="170"/>
      <c r="M77" s="170"/>
      <c r="N77" s="17"/>
      <c r="O77" s="14"/>
      <c r="P77" s="19"/>
      <c r="Q77" s="17"/>
    </row>
    <row r="78" spans="2:17" ht="15.75" x14ac:dyDescent="0.25">
      <c r="N78" s="17"/>
      <c r="O78" s="15"/>
      <c r="P78" s="19"/>
      <c r="Q78" s="17"/>
    </row>
    <row r="79" spans="2:17" ht="15.75" x14ac:dyDescent="0.25">
      <c r="B79" s="169" t="s">
        <v>114</v>
      </c>
      <c r="C79" s="169"/>
      <c r="D79" s="169"/>
    </row>
    <row r="80" spans="2:17" ht="15.75" x14ac:dyDescent="0.25">
      <c r="B80" s="10" t="s">
        <v>3</v>
      </c>
      <c r="C80" s="122" t="s">
        <v>115</v>
      </c>
      <c r="D80" s="122"/>
      <c r="E80" s="122"/>
      <c r="F80" s="173" t="s">
        <v>116</v>
      </c>
      <c r="G80" s="174"/>
      <c r="H80" s="174"/>
      <c r="I80" s="174"/>
      <c r="J80" s="174"/>
      <c r="K80" s="174"/>
      <c r="L80" s="174"/>
      <c r="M80" s="175"/>
    </row>
    <row r="81" spans="2:13" ht="15.75" x14ac:dyDescent="0.25">
      <c r="B81" s="4">
        <v>1</v>
      </c>
      <c r="C81" s="156">
        <v>2</v>
      </c>
      <c r="D81" s="156"/>
      <c r="E81" s="156"/>
      <c r="F81" s="176">
        <v>3</v>
      </c>
      <c r="G81" s="177"/>
      <c r="H81" s="177"/>
      <c r="I81" s="177"/>
      <c r="J81" s="177"/>
      <c r="K81" s="177"/>
      <c r="L81" s="177"/>
      <c r="M81" s="178"/>
    </row>
    <row r="82" spans="2:13" ht="17.25" customHeight="1" x14ac:dyDescent="0.25">
      <c r="B82" s="34" t="s">
        <v>15</v>
      </c>
      <c r="C82" s="226"/>
      <c r="D82" s="226"/>
      <c r="E82" s="226"/>
      <c r="F82" s="235"/>
      <c r="G82" s="236"/>
      <c r="H82" s="236"/>
      <c r="I82" s="236"/>
      <c r="J82" s="236"/>
      <c r="K82" s="236"/>
      <c r="L82" s="236"/>
      <c r="M82" s="237"/>
    </row>
    <row r="84" spans="2:13" ht="15.75" x14ac:dyDescent="0.25">
      <c r="B84" s="169" t="s">
        <v>117</v>
      </c>
      <c r="C84" s="169"/>
      <c r="D84" s="169"/>
      <c r="E84" s="169"/>
      <c r="F84" s="169"/>
      <c r="G84" s="169"/>
    </row>
    <row r="85" spans="2:13" ht="15.75" x14ac:dyDescent="0.25">
      <c r="B85" s="10" t="s">
        <v>3</v>
      </c>
      <c r="C85" s="173" t="s">
        <v>118</v>
      </c>
      <c r="D85" s="174"/>
      <c r="E85" s="174"/>
      <c r="F85" s="174"/>
      <c r="G85" s="174"/>
      <c r="H85" s="174"/>
      <c r="I85" s="174"/>
      <c r="J85" s="174"/>
      <c r="K85" s="174"/>
      <c r="L85" s="174"/>
      <c r="M85" s="175"/>
    </row>
    <row r="86" spans="2:13" ht="15.75" x14ac:dyDescent="0.25">
      <c r="B86" s="4">
        <v>1</v>
      </c>
      <c r="C86" s="176">
        <v>2</v>
      </c>
      <c r="D86" s="177"/>
      <c r="E86" s="177"/>
      <c r="F86" s="177"/>
      <c r="G86" s="177"/>
      <c r="H86" s="177"/>
      <c r="I86" s="177"/>
      <c r="J86" s="177"/>
      <c r="K86" s="177"/>
      <c r="L86" s="177"/>
      <c r="M86" s="178"/>
    </row>
    <row r="87" spans="2:13" ht="15.75" x14ac:dyDescent="0.25">
      <c r="B87" s="8"/>
      <c r="C87" s="179" t="s">
        <v>329</v>
      </c>
      <c r="D87" s="180"/>
      <c r="E87" s="180"/>
      <c r="F87" s="180"/>
      <c r="G87" s="180"/>
      <c r="H87" s="180"/>
      <c r="I87" s="180"/>
      <c r="J87" s="180"/>
      <c r="K87" s="180"/>
      <c r="L87" s="180"/>
      <c r="M87" s="181"/>
    </row>
  </sheetData>
  <mergeCells count="281">
    <mergeCell ref="C86:M86"/>
    <mergeCell ref="C87:M87"/>
    <mergeCell ref="C81:E81"/>
    <mergeCell ref="F81:M81"/>
    <mergeCell ref="C82:E82"/>
    <mergeCell ref="F82:M82"/>
    <mergeCell ref="B84:G84"/>
    <mergeCell ref="C85:M85"/>
    <mergeCell ref="C77:E77"/>
    <mergeCell ref="F77:I77"/>
    <mergeCell ref="J77:M77"/>
    <mergeCell ref="B79:D79"/>
    <mergeCell ref="C80:E80"/>
    <mergeCell ref="F80:M80"/>
    <mergeCell ref="B74:F74"/>
    <mergeCell ref="C75:E75"/>
    <mergeCell ref="F75:I75"/>
    <mergeCell ref="J75:M75"/>
    <mergeCell ref="C76:E76"/>
    <mergeCell ref="F76:I76"/>
    <mergeCell ref="J76:M76"/>
    <mergeCell ref="C71:E71"/>
    <mergeCell ref="F71:I71"/>
    <mergeCell ref="J71:M71"/>
    <mergeCell ref="C72:E72"/>
    <mergeCell ref="F72:I72"/>
    <mergeCell ref="J72:M72"/>
    <mergeCell ref="B67:H67"/>
    <mergeCell ref="N67:Q67"/>
    <mergeCell ref="B69:E69"/>
    <mergeCell ref="C70:E70"/>
    <mergeCell ref="F70:I70"/>
    <mergeCell ref="J70:M70"/>
    <mergeCell ref="F51:F52"/>
    <mergeCell ref="G51:G52"/>
    <mergeCell ref="H51:H52"/>
    <mergeCell ref="I51:I52"/>
    <mergeCell ref="J51:J52"/>
    <mergeCell ref="K51:K52"/>
    <mergeCell ref="Q51:Q52"/>
    <mergeCell ref="P51:P52"/>
    <mergeCell ref="L51:L52"/>
    <mergeCell ref="M51:M52"/>
    <mergeCell ref="B51:B52"/>
    <mergeCell ref="C51:C52"/>
    <mergeCell ref="D51:D52"/>
    <mergeCell ref="E51:E52"/>
    <mergeCell ref="B65:B66"/>
    <mergeCell ref="C65:C66"/>
    <mergeCell ref="D65:D66"/>
    <mergeCell ref="E65:E66"/>
    <mergeCell ref="Q41:Q44"/>
    <mergeCell ref="P41:P44"/>
    <mergeCell ref="I37:M37"/>
    <mergeCell ref="N37:O37"/>
    <mergeCell ref="P37:P39"/>
    <mergeCell ref="Q37:Q39"/>
    <mergeCell ref="I38:I39"/>
    <mergeCell ref="J38:L38"/>
    <mergeCell ref="M38:M39"/>
    <mergeCell ref="N38:N39"/>
    <mergeCell ref="O38:O39"/>
    <mergeCell ref="N43:N44"/>
    <mergeCell ref="L41:L44"/>
    <mergeCell ref="M41:M44"/>
    <mergeCell ref="I41:I44"/>
    <mergeCell ref="J41:J44"/>
    <mergeCell ref="K41:K44"/>
    <mergeCell ref="N41:N42"/>
    <mergeCell ref="B36:H36"/>
    <mergeCell ref="B37:B39"/>
    <mergeCell ref="C37:C39"/>
    <mergeCell ref="D37:D39"/>
    <mergeCell ref="E37:E39"/>
    <mergeCell ref="F37:F39"/>
    <mergeCell ref="G37:G39"/>
    <mergeCell ref="H37:H39"/>
    <mergeCell ref="G45:G46"/>
    <mergeCell ref="H45:H46"/>
    <mergeCell ref="B41:B44"/>
    <mergeCell ref="C41:C44"/>
    <mergeCell ref="D41:D44"/>
    <mergeCell ref="E41:E44"/>
    <mergeCell ref="F41:F44"/>
    <mergeCell ref="G41:G44"/>
    <mergeCell ref="H41:H44"/>
    <mergeCell ref="F65:F66"/>
    <mergeCell ref="G65:G66"/>
    <mergeCell ref="H65:H66"/>
    <mergeCell ref="B45:B46"/>
    <mergeCell ref="C45:C46"/>
    <mergeCell ref="D45:D46"/>
    <mergeCell ref="E45:E46"/>
    <mergeCell ref="F45:F46"/>
    <mergeCell ref="B49:B50"/>
    <mergeCell ref="C49:C50"/>
    <mergeCell ref="D49:D50"/>
    <mergeCell ref="E49:E50"/>
    <mergeCell ref="F49:F50"/>
    <mergeCell ref="G49:G50"/>
    <mergeCell ref="H49:H50"/>
    <mergeCell ref="H55:H56"/>
    <mergeCell ref="E59:E60"/>
    <mergeCell ref="F59:F60"/>
    <mergeCell ref="G59:G60"/>
    <mergeCell ref="H59:H60"/>
    <mergeCell ref="B14:G14"/>
    <mergeCell ref="B15:E15"/>
    <mergeCell ref="F15:H15"/>
    <mergeCell ref="B16:E16"/>
    <mergeCell ref="F16:H16"/>
    <mergeCell ref="K11:M11"/>
    <mergeCell ref="C9:D9"/>
    <mergeCell ref="E9:G9"/>
    <mergeCell ref="H9:J9"/>
    <mergeCell ref="K9:M9"/>
    <mergeCell ref="B10:B11"/>
    <mergeCell ref="C10:D11"/>
    <mergeCell ref="E10:G11"/>
    <mergeCell ref="H10:J10"/>
    <mergeCell ref="K10:M10"/>
    <mergeCell ref="H11:J11"/>
    <mergeCell ref="B2:Q2"/>
    <mergeCell ref="B6:H6"/>
    <mergeCell ref="B7:B8"/>
    <mergeCell ref="C7:D8"/>
    <mergeCell ref="E7:G8"/>
    <mergeCell ref="H7:J8"/>
    <mergeCell ref="K7:N7"/>
    <mergeCell ref="K8:M8"/>
    <mergeCell ref="A4:Q4"/>
    <mergeCell ref="B32:E32"/>
    <mergeCell ref="F32:H32"/>
    <mergeCell ref="B33:E33"/>
    <mergeCell ref="F33:H33"/>
    <mergeCell ref="B34:E34"/>
    <mergeCell ref="F34:H34"/>
    <mergeCell ref="B27:E27"/>
    <mergeCell ref="F27:H27"/>
    <mergeCell ref="B28:E28"/>
    <mergeCell ref="F28:H28"/>
    <mergeCell ref="B29:E29"/>
    <mergeCell ref="F29:H29"/>
    <mergeCell ref="B30:E30"/>
    <mergeCell ref="F30:H30"/>
    <mergeCell ref="B31:E31"/>
    <mergeCell ref="F31:H31"/>
    <mergeCell ref="B22:E22"/>
    <mergeCell ref="F22:H22"/>
    <mergeCell ref="B23:E23"/>
    <mergeCell ref="F23:H23"/>
    <mergeCell ref="B24:E24"/>
    <mergeCell ref="F24:H24"/>
    <mergeCell ref="B25:E25"/>
    <mergeCell ref="F25:H25"/>
    <mergeCell ref="B26:E26"/>
    <mergeCell ref="F26:H26"/>
    <mergeCell ref="B17:E17"/>
    <mergeCell ref="F17:H17"/>
    <mergeCell ref="B18:E18"/>
    <mergeCell ref="F18:H18"/>
    <mergeCell ref="B19:E19"/>
    <mergeCell ref="F19:H19"/>
    <mergeCell ref="B20:E20"/>
    <mergeCell ref="F20:H20"/>
    <mergeCell ref="B21:E21"/>
    <mergeCell ref="F21:H21"/>
    <mergeCell ref="I65:I66"/>
    <mergeCell ref="J65:J66"/>
    <mergeCell ref="K65:K66"/>
    <mergeCell ref="L65:L66"/>
    <mergeCell ref="M65:M66"/>
    <mergeCell ref="P65:P66"/>
    <mergeCell ref="Q65:Q66"/>
    <mergeCell ref="B53:B54"/>
    <mergeCell ref="C53:C54"/>
    <mergeCell ref="D53:D54"/>
    <mergeCell ref="E53:E54"/>
    <mergeCell ref="F53:F54"/>
    <mergeCell ref="G53:G54"/>
    <mergeCell ref="H53:H54"/>
    <mergeCell ref="I53:I54"/>
    <mergeCell ref="J53:J54"/>
    <mergeCell ref="K53:K54"/>
    <mergeCell ref="L53:L54"/>
    <mergeCell ref="M53:M54"/>
    <mergeCell ref="P53:P54"/>
    <mergeCell ref="Q53:Q54"/>
    <mergeCell ref="D55:D56"/>
    <mergeCell ref="E55:E56"/>
    <mergeCell ref="F55:F56"/>
    <mergeCell ref="I45:I46"/>
    <mergeCell ref="J45:J46"/>
    <mergeCell ref="K45:K46"/>
    <mergeCell ref="L45:L46"/>
    <mergeCell ref="M45:M46"/>
    <mergeCell ref="P45:P46"/>
    <mergeCell ref="Q45:Q46"/>
    <mergeCell ref="B47:B48"/>
    <mergeCell ref="C47:C48"/>
    <mergeCell ref="D47:D48"/>
    <mergeCell ref="E47:E48"/>
    <mergeCell ref="F47:F48"/>
    <mergeCell ref="G47:G48"/>
    <mergeCell ref="H47:H48"/>
    <mergeCell ref="I47:I48"/>
    <mergeCell ref="J47:J48"/>
    <mergeCell ref="K47:K48"/>
    <mergeCell ref="L47:L48"/>
    <mergeCell ref="M47:M48"/>
    <mergeCell ref="P47:P48"/>
    <mergeCell ref="Q47:Q48"/>
    <mergeCell ref="I49:I50"/>
    <mergeCell ref="J49:J50"/>
    <mergeCell ref="K49:K50"/>
    <mergeCell ref="L49:L50"/>
    <mergeCell ref="M49:M50"/>
    <mergeCell ref="P49:P50"/>
    <mergeCell ref="Q49:Q50"/>
    <mergeCell ref="B57:B58"/>
    <mergeCell ref="C57:C58"/>
    <mergeCell ref="D57:D58"/>
    <mergeCell ref="E57:E58"/>
    <mergeCell ref="F57:F58"/>
    <mergeCell ref="G57:G58"/>
    <mergeCell ref="H57:H58"/>
    <mergeCell ref="I57:I58"/>
    <mergeCell ref="J57:J58"/>
    <mergeCell ref="K57:K58"/>
    <mergeCell ref="L57:L58"/>
    <mergeCell ref="M57:M58"/>
    <mergeCell ref="P57:P58"/>
    <mergeCell ref="Q57:Q58"/>
    <mergeCell ref="B55:B56"/>
    <mergeCell ref="C55:C56"/>
    <mergeCell ref="G55:G56"/>
    <mergeCell ref="I55:I56"/>
    <mergeCell ref="J55:J56"/>
    <mergeCell ref="K55:K56"/>
    <mergeCell ref="L55:L56"/>
    <mergeCell ref="M55:M56"/>
    <mergeCell ref="P55:P56"/>
    <mergeCell ref="Q55:Q56"/>
    <mergeCell ref="B63:B64"/>
    <mergeCell ref="C63:C64"/>
    <mergeCell ref="D63:D64"/>
    <mergeCell ref="E63:E64"/>
    <mergeCell ref="F63:F64"/>
    <mergeCell ref="G63:G64"/>
    <mergeCell ref="H63:H64"/>
    <mergeCell ref="I63:I64"/>
    <mergeCell ref="J63:J64"/>
    <mergeCell ref="K63:K64"/>
    <mergeCell ref="L63:L64"/>
    <mergeCell ref="M63:M64"/>
    <mergeCell ref="P63:P64"/>
    <mergeCell ref="Q63:Q64"/>
    <mergeCell ref="B59:B60"/>
    <mergeCell ref="C59:C60"/>
    <mergeCell ref="D59:D60"/>
    <mergeCell ref="I59:I60"/>
    <mergeCell ref="J59:J60"/>
    <mergeCell ref="K59:K60"/>
    <mergeCell ref="L59:L60"/>
    <mergeCell ref="M59:M60"/>
    <mergeCell ref="P59:P60"/>
    <mergeCell ref="Q59:Q60"/>
    <mergeCell ref="B61:B62"/>
    <mergeCell ref="C61:C62"/>
    <mergeCell ref="D61:D62"/>
    <mergeCell ref="E61:E62"/>
    <mergeCell ref="F61:F62"/>
    <mergeCell ref="G61:G62"/>
    <mergeCell ref="H61:H62"/>
    <mergeCell ref="I61:I62"/>
    <mergeCell ref="J61:J62"/>
    <mergeCell ref="K61:K62"/>
    <mergeCell ref="L61:L62"/>
    <mergeCell ref="M61:M62"/>
    <mergeCell ref="P61:P62"/>
    <mergeCell ref="Q61:Q62"/>
  </mergeCells>
  <pageMargins left="0.31496062992125984" right="0.11811023622047244" top="0.74803149606299213" bottom="0.15748031496062992" header="0.31496062992125984" footer="0.11811023622047244"/>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1"/>
  <sheetViews>
    <sheetView topLeftCell="A68" zoomScaleNormal="100" workbookViewId="0">
      <selection activeCell="Q15" sqref="Q1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141" t="s">
        <v>403</v>
      </c>
      <c r="C2" s="141"/>
      <c r="D2" s="141"/>
      <c r="E2" s="141"/>
      <c r="F2" s="141"/>
      <c r="G2" s="141"/>
      <c r="H2" s="141"/>
      <c r="I2" s="141"/>
      <c r="J2" s="141"/>
      <c r="K2" s="141"/>
      <c r="L2" s="141"/>
      <c r="M2" s="141"/>
      <c r="N2" s="141"/>
      <c r="O2" s="141"/>
      <c r="P2" s="141"/>
      <c r="Q2" s="141"/>
    </row>
    <row r="3" spans="2:17" ht="15.75" x14ac:dyDescent="0.25">
      <c r="B3" s="6"/>
      <c r="C3" s="6"/>
      <c r="D3" s="6"/>
      <c r="E3" s="6"/>
      <c r="F3" s="6"/>
      <c r="G3" s="6"/>
      <c r="H3" s="6"/>
      <c r="I3" s="6"/>
      <c r="J3" s="6"/>
      <c r="K3" s="6"/>
      <c r="L3" s="6"/>
      <c r="M3" s="6"/>
      <c r="N3" s="6"/>
      <c r="O3" s="6"/>
      <c r="P3" s="6"/>
      <c r="Q3" s="6"/>
    </row>
    <row r="4" spans="2:17" ht="15.75" x14ac:dyDescent="0.25">
      <c r="B4" s="141" t="s">
        <v>404</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21.6" customHeight="1" x14ac:dyDescent="0.25">
      <c r="B7" s="123" t="s">
        <v>3</v>
      </c>
      <c r="C7" s="123" t="s">
        <v>59</v>
      </c>
      <c r="D7" s="123"/>
      <c r="E7" s="122" t="s">
        <v>60</v>
      </c>
      <c r="F7" s="122"/>
      <c r="G7" s="122"/>
      <c r="H7" s="122" t="s">
        <v>61</v>
      </c>
      <c r="I7" s="122"/>
      <c r="J7" s="122"/>
      <c r="K7" s="123" t="s">
        <v>62</v>
      </c>
      <c r="L7" s="123"/>
      <c r="M7" s="123"/>
      <c r="N7" s="123"/>
    </row>
    <row r="8" spans="2:17" ht="34.15" customHeight="1"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4" t="s">
        <v>405</v>
      </c>
      <c r="D10" s="195"/>
      <c r="E10" s="198" t="s">
        <v>25</v>
      </c>
      <c r="F10" s="199"/>
      <c r="G10" s="200"/>
      <c r="H10" s="157">
        <v>0</v>
      </c>
      <c r="I10" s="158"/>
      <c r="J10" s="158"/>
      <c r="K10" s="157">
        <v>0</v>
      </c>
      <c r="L10" s="158"/>
      <c r="M10" s="158"/>
      <c r="N10" s="13">
        <f>O43</f>
        <v>6472</v>
      </c>
    </row>
    <row r="11" spans="2:17" ht="15.75" x14ac:dyDescent="0.25">
      <c r="B11" s="193"/>
      <c r="C11" s="196"/>
      <c r="D11" s="197"/>
      <c r="E11" s="201"/>
      <c r="F11" s="202"/>
      <c r="G11" s="203"/>
      <c r="H11" s="187" t="s">
        <v>20</v>
      </c>
      <c r="I11" s="188"/>
      <c r="J11" s="189"/>
      <c r="K11" s="187" t="s">
        <v>18</v>
      </c>
      <c r="L11" s="188"/>
      <c r="M11" s="189"/>
      <c r="N11" s="11" t="s">
        <v>23</v>
      </c>
      <c r="O11" s="60"/>
      <c r="P11" s="61"/>
    </row>
    <row r="12" spans="2:17" ht="15.75" x14ac:dyDescent="0.25">
      <c r="B12" s="192" t="s">
        <v>48</v>
      </c>
      <c r="C12" s="194" t="s">
        <v>119</v>
      </c>
      <c r="D12" s="195"/>
      <c r="E12" s="198" t="s">
        <v>406</v>
      </c>
      <c r="F12" s="199"/>
      <c r="G12" s="200"/>
      <c r="H12" s="157">
        <v>0</v>
      </c>
      <c r="I12" s="159"/>
      <c r="J12" s="159"/>
      <c r="K12" s="157">
        <v>0</v>
      </c>
      <c r="L12" s="159"/>
      <c r="M12" s="159"/>
      <c r="N12" s="13">
        <f>O59</f>
        <v>3</v>
      </c>
    </row>
    <row r="13" spans="2:17" ht="15.75" x14ac:dyDescent="0.25">
      <c r="B13" s="193"/>
      <c r="C13" s="196"/>
      <c r="D13" s="197"/>
      <c r="E13" s="201"/>
      <c r="F13" s="202"/>
      <c r="G13" s="203"/>
      <c r="H13" s="187" t="s">
        <v>20</v>
      </c>
      <c r="I13" s="188"/>
      <c r="J13" s="189"/>
      <c r="K13" s="187" t="s">
        <v>18</v>
      </c>
      <c r="L13" s="188"/>
      <c r="M13" s="189"/>
      <c r="N13" s="11" t="s">
        <v>23</v>
      </c>
    </row>
    <row r="16" spans="2:17" ht="15.75" x14ac:dyDescent="0.25">
      <c r="B16" s="121" t="s">
        <v>72</v>
      </c>
      <c r="C16" s="121"/>
      <c r="D16" s="121"/>
      <c r="E16" s="121"/>
      <c r="F16" s="121"/>
      <c r="G16" s="121"/>
    </row>
    <row r="17" spans="2:8" ht="15.75" x14ac:dyDescent="0.25">
      <c r="B17" s="190" t="s">
        <v>73</v>
      </c>
      <c r="C17" s="190"/>
      <c r="D17" s="190"/>
      <c r="E17" s="190"/>
      <c r="F17" s="190" t="s">
        <v>74</v>
      </c>
      <c r="G17" s="190"/>
      <c r="H17" s="190"/>
    </row>
    <row r="18" spans="2:8" ht="15.75" x14ac:dyDescent="0.25">
      <c r="B18" s="191">
        <v>1</v>
      </c>
      <c r="C18" s="191"/>
      <c r="D18" s="191"/>
      <c r="E18" s="191"/>
      <c r="F18" s="191">
        <v>2</v>
      </c>
      <c r="G18" s="191"/>
      <c r="H18" s="191"/>
    </row>
    <row r="19" spans="2:8" ht="15.75" x14ac:dyDescent="0.25">
      <c r="B19" s="153" t="s">
        <v>75</v>
      </c>
      <c r="C19" s="153"/>
      <c r="D19" s="153"/>
      <c r="E19" s="153"/>
      <c r="F19" s="154">
        <f>F20+F22+F26+F30</f>
        <v>13500000</v>
      </c>
      <c r="G19" s="154"/>
      <c r="H19" s="154"/>
    </row>
    <row r="20" spans="2:8" ht="15.75" x14ac:dyDescent="0.25">
      <c r="B20" s="153" t="s">
        <v>76</v>
      </c>
      <c r="C20" s="153"/>
      <c r="D20" s="153"/>
      <c r="E20" s="153"/>
      <c r="F20" s="152"/>
      <c r="G20" s="152"/>
      <c r="H20" s="152"/>
    </row>
    <row r="21" spans="2:8" ht="15.75" x14ac:dyDescent="0.25">
      <c r="B21" s="151"/>
      <c r="C21" s="151"/>
      <c r="D21" s="151"/>
      <c r="E21" s="151"/>
      <c r="F21" s="152"/>
      <c r="G21" s="152"/>
      <c r="H21" s="152"/>
    </row>
    <row r="22" spans="2:8" ht="31.15" customHeight="1" x14ac:dyDescent="0.25">
      <c r="B22" s="153" t="s">
        <v>336</v>
      </c>
      <c r="C22" s="153"/>
      <c r="D22" s="153"/>
      <c r="E22" s="153"/>
      <c r="F22" s="154">
        <f>F25</f>
        <v>0</v>
      </c>
      <c r="G22" s="154"/>
      <c r="H22" s="154"/>
    </row>
    <row r="23" spans="2:8" ht="15.75" x14ac:dyDescent="0.25">
      <c r="B23" s="151" t="s">
        <v>274</v>
      </c>
      <c r="C23" s="151"/>
      <c r="D23" s="151"/>
      <c r="E23" s="151"/>
      <c r="F23" s="152"/>
      <c r="G23" s="152"/>
      <c r="H23" s="152"/>
    </row>
    <row r="24" spans="2:8" ht="31.5" customHeight="1" x14ac:dyDescent="0.25">
      <c r="B24" s="151" t="s">
        <v>275</v>
      </c>
      <c r="C24" s="151"/>
      <c r="D24" s="151"/>
      <c r="E24" s="151"/>
      <c r="F24" s="152"/>
      <c r="G24" s="152"/>
      <c r="H24" s="152"/>
    </row>
    <row r="25" spans="2:8" ht="15.75" x14ac:dyDescent="0.25">
      <c r="B25" s="151" t="s">
        <v>77</v>
      </c>
      <c r="C25" s="151"/>
      <c r="D25" s="151"/>
      <c r="E25" s="151"/>
      <c r="F25" s="152"/>
      <c r="G25" s="152"/>
      <c r="H25" s="152"/>
    </row>
    <row r="26" spans="2:8" ht="15.75" x14ac:dyDescent="0.25">
      <c r="B26" s="153" t="s">
        <v>337</v>
      </c>
      <c r="C26" s="153"/>
      <c r="D26" s="153"/>
      <c r="E26" s="153"/>
      <c r="F26" s="154">
        <f>F29</f>
        <v>13500000</v>
      </c>
      <c r="G26" s="154"/>
      <c r="H26" s="154"/>
    </row>
    <row r="27" spans="2:8" ht="15.75" x14ac:dyDescent="0.25">
      <c r="B27" s="151" t="s">
        <v>276</v>
      </c>
      <c r="C27" s="151"/>
      <c r="D27" s="151"/>
      <c r="E27" s="151"/>
      <c r="F27" s="152"/>
      <c r="G27" s="152"/>
      <c r="H27" s="152"/>
    </row>
    <row r="28" spans="2:8" ht="31.5" customHeight="1" x14ac:dyDescent="0.25">
      <c r="B28" s="151" t="s">
        <v>277</v>
      </c>
      <c r="C28" s="151"/>
      <c r="D28" s="151"/>
      <c r="E28" s="151"/>
      <c r="F28" s="152"/>
      <c r="G28" s="152"/>
      <c r="H28" s="152"/>
    </row>
    <row r="29" spans="2:8" ht="15.75" x14ac:dyDescent="0.25">
      <c r="B29" s="151" t="s">
        <v>78</v>
      </c>
      <c r="C29" s="151"/>
      <c r="D29" s="151"/>
      <c r="E29" s="151"/>
      <c r="F29" s="152">
        <f>L69</f>
        <v>13500000</v>
      </c>
      <c r="G29" s="152"/>
      <c r="H29" s="152"/>
    </row>
    <row r="30" spans="2:8" ht="15.75" x14ac:dyDescent="0.25">
      <c r="B30" s="153" t="s">
        <v>278</v>
      </c>
      <c r="C30" s="153"/>
      <c r="D30" s="153"/>
      <c r="E30" s="153"/>
      <c r="F30" s="152"/>
      <c r="G30" s="152"/>
      <c r="H30" s="152"/>
    </row>
    <row r="31" spans="2:8" ht="15.75" x14ac:dyDescent="0.25">
      <c r="B31" s="151"/>
      <c r="C31" s="151"/>
      <c r="D31" s="151"/>
      <c r="E31" s="151"/>
      <c r="F31" s="152"/>
      <c r="G31" s="152"/>
      <c r="H31" s="152"/>
    </row>
    <row r="32" spans="2:8" ht="15.75" x14ac:dyDescent="0.25">
      <c r="B32" s="153" t="s">
        <v>79</v>
      </c>
      <c r="C32" s="153"/>
      <c r="D32" s="153"/>
      <c r="E32" s="153"/>
      <c r="F32" s="154">
        <f>SUM(F33:H35)</f>
        <v>2382352.9900000002</v>
      </c>
      <c r="G32" s="154"/>
      <c r="H32" s="154"/>
    </row>
    <row r="33" spans="2:17" ht="15.75" x14ac:dyDescent="0.25">
      <c r="B33" s="151" t="s">
        <v>80</v>
      </c>
      <c r="C33" s="151"/>
      <c r="D33" s="151"/>
      <c r="E33" s="151"/>
      <c r="F33" s="152">
        <f>M69</f>
        <v>2382352.9900000002</v>
      </c>
      <c r="G33" s="152"/>
      <c r="H33" s="152"/>
    </row>
    <row r="34" spans="2:17" ht="15.75" x14ac:dyDescent="0.25">
      <c r="B34" s="151" t="s">
        <v>81</v>
      </c>
      <c r="C34" s="151"/>
      <c r="D34" s="151"/>
      <c r="E34" s="151"/>
      <c r="F34" s="152">
        <v>0</v>
      </c>
      <c r="G34" s="152"/>
      <c r="H34" s="152"/>
    </row>
    <row r="35" spans="2:17" ht="15.75" x14ac:dyDescent="0.25">
      <c r="B35" s="151" t="s">
        <v>82</v>
      </c>
      <c r="C35" s="151"/>
      <c r="D35" s="151"/>
      <c r="E35" s="151"/>
      <c r="F35" s="152">
        <v>0</v>
      </c>
      <c r="G35" s="152"/>
      <c r="H35" s="152"/>
    </row>
    <row r="36" spans="2:17" ht="15.75" x14ac:dyDescent="0.25">
      <c r="B36" s="153" t="s">
        <v>83</v>
      </c>
      <c r="C36" s="153"/>
      <c r="D36" s="153"/>
      <c r="E36" s="153"/>
      <c r="F36" s="154">
        <f>F19+F32</f>
        <v>15882352.99</v>
      </c>
      <c r="G36" s="154"/>
      <c r="H36" s="154"/>
    </row>
    <row r="38" spans="2:17" ht="15.75" x14ac:dyDescent="0.25">
      <c r="B38" s="121" t="s">
        <v>84</v>
      </c>
      <c r="C38" s="121"/>
      <c r="D38" s="121"/>
      <c r="E38" s="121"/>
      <c r="F38" s="121"/>
      <c r="G38" s="121"/>
      <c r="H38" s="121"/>
    </row>
    <row r="39" spans="2:17" ht="16.149999999999999" customHeight="1" x14ac:dyDescent="0.25">
      <c r="B39" s="163" t="s">
        <v>85</v>
      </c>
      <c r="C39" s="122" t="s">
        <v>86</v>
      </c>
      <c r="D39" s="122" t="s">
        <v>87</v>
      </c>
      <c r="E39" s="122" t="s">
        <v>88</v>
      </c>
      <c r="F39" s="122" t="s">
        <v>89</v>
      </c>
      <c r="G39" s="122" t="s">
        <v>90</v>
      </c>
      <c r="H39" s="122" t="s">
        <v>91</v>
      </c>
      <c r="I39" s="122" t="s">
        <v>92</v>
      </c>
      <c r="J39" s="122"/>
      <c r="K39" s="122"/>
      <c r="L39" s="122"/>
      <c r="M39" s="122"/>
      <c r="N39" s="122" t="s">
        <v>6</v>
      </c>
      <c r="O39" s="122"/>
      <c r="P39" s="122" t="s">
        <v>93</v>
      </c>
      <c r="Q39" s="122" t="s">
        <v>94</v>
      </c>
    </row>
    <row r="40" spans="2:17" ht="46.9" customHeight="1" x14ac:dyDescent="0.25">
      <c r="B40" s="164"/>
      <c r="C40" s="122"/>
      <c r="D40" s="122"/>
      <c r="E40" s="122"/>
      <c r="F40" s="122"/>
      <c r="G40" s="122"/>
      <c r="H40" s="122"/>
      <c r="I40" s="122" t="s">
        <v>45</v>
      </c>
      <c r="J40" s="122" t="s">
        <v>95</v>
      </c>
      <c r="K40" s="122"/>
      <c r="L40" s="122"/>
      <c r="M40" s="122" t="s">
        <v>96</v>
      </c>
      <c r="N40" s="122" t="s">
        <v>97</v>
      </c>
      <c r="O40" s="122" t="s">
        <v>98</v>
      </c>
      <c r="P40" s="122"/>
      <c r="Q40" s="122"/>
    </row>
    <row r="41" spans="2:17" ht="96" customHeight="1" x14ac:dyDescent="0.25">
      <c r="B41" s="165"/>
      <c r="C41" s="122"/>
      <c r="D41" s="122"/>
      <c r="E41" s="122"/>
      <c r="F41" s="122"/>
      <c r="G41" s="122"/>
      <c r="H41" s="122"/>
      <c r="I41" s="122"/>
      <c r="J41" s="3" t="s">
        <v>99</v>
      </c>
      <c r="K41" s="3" t="s">
        <v>100</v>
      </c>
      <c r="L41" s="3" t="s">
        <v>101</v>
      </c>
      <c r="M41" s="122"/>
      <c r="N41" s="122"/>
      <c r="O41" s="122"/>
      <c r="P41" s="122"/>
      <c r="Q41" s="122"/>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166" t="s">
        <v>407</v>
      </c>
      <c r="C43" s="146" t="s">
        <v>102</v>
      </c>
      <c r="D43" s="119" t="s">
        <v>309</v>
      </c>
      <c r="E43" s="146" t="s">
        <v>16</v>
      </c>
      <c r="F43" s="146" t="s">
        <v>282</v>
      </c>
      <c r="G43" s="119" t="s">
        <v>283</v>
      </c>
      <c r="H43" s="146" t="s">
        <v>103</v>
      </c>
      <c r="I43" s="171">
        <f>SUM(J43:M46)</f>
        <v>11176470.620000001</v>
      </c>
      <c r="J43" s="171">
        <f>SUM(J47:J58)</f>
        <v>0</v>
      </c>
      <c r="K43" s="171">
        <f t="shared" ref="K43:M43" si="0">SUM(K47:K58)</f>
        <v>0</v>
      </c>
      <c r="L43" s="171">
        <f>SUM(L47:L58)</f>
        <v>9500000</v>
      </c>
      <c r="M43" s="171">
        <f t="shared" si="0"/>
        <v>1676470.62</v>
      </c>
      <c r="N43" s="119" t="s">
        <v>408</v>
      </c>
      <c r="O43" s="13">
        <f>O47+O49+O51+O53+O55+O57</f>
        <v>6472</v>
      </c>
      <c r="P43" s="158"/>
      <c r="Q43" s="146"/>
    </row>
    <row r="44" spans="2:17" ht="33.75" customHeight="1" x14ac:dyDescent="0.25">
      <c r="B44" s="167"/>
      <c r="C44" s="147"/>
      <c r="D44" s="126"/>
      <c r="E44" s="147"/>
      <c r="F44" s="147"/>
      <c r="G44" s="126"/>
      <c r="H44" s="147"/>
      <c r="I44" s="172"/>
      <c r="J44" s="172"/>
      <c r="K44" s="172"/>
      <c r="L44" s="172"/>
      <c r="M44" s="172"/>
      <c r="N44" s="139"/>
      <c r="O44" s="11" t="s">
        <v>23</v>
      </c>
      <c r="P44" s="161"/>
      <c r="Q44" s="147"/>
    </row>
    <row r="45" spans="2:17" ht="15" customHeight="1" x14ac:dyDescent="0.25">
      <c r="B45" s="167"/>
      <c r="C45" s="147"/>
      <c r="D45" s="126"/>
      <c r="E45" s="147"/>
      <c r="F45" s="147"/>
      <c r="G45" s="126"/>
      <c r="H45" s="147"/>
      <c r="I45" s="172"/>
      <c r="J45" s="172"/>
      <c r="K45" s="172"/>
      <c r="L45" s="172"/>
      <c r="M45" s="172"/>
      <c r="N45" s="119" t="s">
        <v>409</v>
      </c>
      <c r="O45" s="67">
        <f>O48+O50+O52+O54+O56+O58</f>
        <v>12.12</v>
      </c>
      <c r="P45" s="161"/>
      <c r="Q45" s="147"/>
    </row>
    <row r="46" spans="2:17" ht="15.75" x14ac:dyDescent="0.25">
      <c r="B46" s="168"/>
      <c r="C46" s="148"/>
      <c r="D46" s="139"/>
      <c r="E46" s="148"/>
      <c r="F46" s="148"/>
      <c r="G46" s="139"/>
      <c r="H46" s="148"/>
      <c r="I46" s="186"/>
      <c r="J46" s="186"/>
      <c r="K46" s="186"/>
      <c r="L46" s="186"/>
      <c r="M46" s="186"/>
      <c r="N46" s="139"/>
      <c r="O46" s="11" t="s">
        <v>23</v>
      </c>
      <c r="P46" s="162"/>
      <c r="Q46" s="148"/>
    </row>
    <row r="47" spans="2:17" ht="72" customHeight="1" x14ac:dyDescent="0.25">
      <c r="B47" s="119" t="s">
        <v>539</v>
      </c>
      <c r="C47" s="149"/>
      <c r="D47" s="119" t="s">
        <v>309</v>
      </c>
      <c r="E47" s="146" t="s">
        <v>16</v>
      </c>
      <c r="F47" s="149"/>
      <c r="G47" s="119" t="s">
        <v>283</v>
      </c>
      <c r="H47" s="149"/>
      <c r="I47" s="171">
        <f>SUM(J47:M48)</f>
        <v>1764705.8900000001</v>
      </c>
      <c r="J47" s="171">
        <v>0</v>
      </c>
      <c r="K47" s="171">
        <v>0</v>
      </c>
      <c r="L47" s="171">
        <v>1500000</v>
      </c>
      <c r="M47" s="171">
        <v>264705.89</v>
      </c>
      <c r="N47" s="41" t="s">
        <v>408</v>
      </c>
      <c r="O47" s="68">
        <v>1165</v>
      </c>
      <c r="P47" s="146" t="s">
        <v>305</v>
      </c>
      <c r="Q47" s="146" t="s">
        <v>410</v>
      </c>
    </row>
    <row r="48" spans="2:17" ht="72" customHeight="1" x14ac:dyDescent="0.25">
      <c r="B48" s="139"/>
      <c r="C48" s="238"/>
      <c r="D48" s="139"/>
      <c r="E48" s="148"/>
      <c r="F48" s="238"/>
      <c r="G48" s="139"/>
      <c r="H48" s="238"/>
      <c r="I48" s="186"/>
      <c r="J48" s="186"/>
      <c r="K48" s="186"/>
      <c r="L48" s="186"/>
      <c r="M48" s="186"/>
      <c r="N48" s="41" t="s">
        <v>409</v>
      </c>
      <c r="O48" s="67">
        <v>2.7</v>
      </c>
      <c r="P48" s="209"/>
      <c r="Q48" s="147"/>
    </row>
    <row r="49" spans="2:17" ht="79.5" customHeight="1" x14ac:dyDescent="0.25">
      <c r="B49" s="119" t="s">
        <v>540</v>
      </c>
      <c r="C49" s="149"/>
      <c r="D49" s="119" t="s">
        <v>309</v>
      </c>
      <c r="E49" s="146" t="s">
        <v>16</v>
      </c>
      <c r="F49" s="149"/>
      <c r="G49" s="119" t="s">
        <v>283</v>
      </c>
      <c r="H49" s="149"/>
      <c r="I49" s="171">
        <f>SUM(J49:M50)</f>
        <v>1176470.5900000001</v>
      </c>
      <c r="J49" s="171">
        <v>0</v>
      </c>
      <c r="K49" s="171">
        <v>0</v>
      </c>
      <c r="L49" s="171">
        <v>1000000</v>
      </c>
      <c r="M49" s="171">
        <v>176470.59</v>
      </c>
      <c r="N49" s="41" t="s">
        <v>408</v>
      </c>
      <c r="O49" s="68">
        <v>777</v>
      </c>
      <c r="P49" s="146" t="s">
        <v>367</v>
      </c>
      <c r="Q49" s="146" t="s">
        <v>379</v>
      </c>
    </row>
    <row r="50" spans="2:17" ht="79.5" customHeight="1" x14ac:dyDescent="0.25">
      <c r="B50" s="139"/>
      <c r="C50" s="238"/>
      <c r="D50" s="139"/>
      <c r="E50" s="148"/>
      <c r="F50" s="238"/>
      <c r="G50" s="139"/>
      <c r="H50" s="238"/>
      <c r="I50" s="186"/>
      <c r="J50" s="186"/>
      <c r="K50" s="186"/>
      <c r="L50" s="186"/>
      <c r="M50" s="186"/>
      <c r="N50" s="41" t="s">
        <v>409</v>
      </c>
      <c r="O50" s="67">
        <v>1.45</v>
      </c>
      <c r="P50" s="209"/>
      <c r="Q50" s="147"/>
    </row>
    <row r="51" spans="2:17" ht="87" customHeight="1" x14ac:dyDescent="0.25">
      <c r="B51" s="119" t="s">
        <v>541</v>
      </c>
      <c r="C51" s="149"/>
      <c r="D51" s="119" t="s">
        <v>309</v>
      </c>
      <c r="E51" s="146" t="s">
        <v>16</v>
      </c>
      <c r="F51" s="149"/>
      <c r="G51" s="119" t="s">
        <v>283</v>
      </c>
      <c r="H51" s="149"/>
      <c r="I51" s="171">
        <f>SUM(J51:M52)</f>
        <v>1764705.8900000001</v>
      </c>
      <c r="J51" s="171">
        <v>0</v>
      </c>
      <c r="K51" s="171">
        <v>0</v>
      </c>
      <c r="L51" s="171">
        <v>1500000</v>
      </c>
      <c r="M51" s="171">
        <v>264705.89</v>
      </c>
      <c r="N51" s="41" t="s">
        <v>408</v>
      </c>
      <c r="O51" s="68">
        <v>780</v>
      </c>
      <c r="P51" s="146" t="s">
        <v>402</v>
      </c>
      <c r="Q51" s="146" t="s">
        <v>379</v>
      </c>
    </row>
    <row r="52" spans="2:17" ht="87" customHeight="1" x14ac:dyDescent="0.25">
      <c r="B52" s="139"/>
      <c r="C52" s="238"/>
      <c r="D52" s="139"/>
      <c r="E52" s="148"/>
      <c r="F52" s="238"/>
      <c r="G52" s="139"/>
      <c r="H52" s="238"/>
      <c r="I52" s="186"/>
      <c r="J52" s="186"/>
      <c r="K52" s="186"/>
      <c r="L52" s="186"/>
      <c r="M52" s="186"/>
      <c r="N52" s="41" t="s">
        <v>409</v>
      </c>
      <c r="O52" s="72">
        <v>2</v>
      </c>
      <c r="P52" s="209"/>
      <c r="Q52" s="147"/>
    </row>
    <row r="53" spans="2:17" ht="79.5" customHeight="1" x14ac:dyDescent="0.25">
      <c r="B53" s="119" t="s">
        <v>542</v>
      </c>
      <c r="C53" s="149"/>
      <c r="D53" s="119" t="s">
        <v>309</v>
      </c>
      <c r="E53" s="146" t="s">
        <v>16</v>
      </c>
      <c r="F53" s="149"/>
      <c r="G53" s="119" t="s">
        <v>283</v>
      </c>
      <c r="H53" s="149"/>
      <c r="I53" s="171">
        <f>SUM(J53:M54)</f>
        <v>2352941.1800000002</v>
      </c>
      <c r="J53" s="171">
        <v>0</v>
      </c>
      <c r="K53" s="171">
        <v>0</v>
      </c>
      <c r="L53" s="171">
        <v>2000000</v>
      </c>
      <c r="M53" s="171">
        <v>352941.18</v>
      </c>
      <c r="N53" s="41" t="s">
        <v>408</v>
      </c>
      <c r="O53" s="68">
        <v>1500</v>
      </c>
      <c r="P53" s="146" t="s">
        <v>305</v>
      </c>
      <c r="Q53" s="146" t="s">
        <v>379</v>
      </c>
    </row>
    <row r="54" spans="2:17" ht="79.5" customHeight="1" x14ac:dyDescent="0.25">
      <c r="B54" s="139"/>
      <c r="C54" s="238"/>
      <c r="D54" s="139"/>
      <c r="E54" s="148"/>
      <c r="F54" s="238"/>
      <c r="G54" s="139"/>
      <c r="H54" s="238"/>
      <c r="I54" s="186"/>
      <c r="J54" s="186"/>
      <c r="K54" s="186"/>
      <c r="L54" s="186"/>
      <c r="M54" s="186"/>
      <c r="N54" s="41" t="s">
        <v>409</v>
      </c>
      <c r="O54" s="67">
        <v>3.44</v>
      </c>
      <c r="P54" s="209"/>
      <c r="Q54" s="147"/>
    </row>
    <row r="55" spans="2:17" ht="80.25" customHeight="1" x14ac:dyDescent="0.25">
      <c r="B55" s="119" t="s">
        <v>543</v>
      </c>
      <c r="C55" s="149"/>
      <c r="D55" s="119" t="s">
        <v>309</v>
      </c>
      <c r="E55" s="146" t="s">
        <v>16</v>
      </c>
      <c r="F55" s="149"/>
      <c r="G55" s="119" t="s">
        <v>283</v>
      </c>
      <c r="H55" s="149"/>
      <c r="I55" s="171">
        <f>SUM(J55:M56)</f>
        <v>2352941.1800000002</v>
      </c>
      <c r="J55" s="171">
        <v>0</v>
      </c>
      <c r="K55" s="171">
        <v>0</v>
      </c>
      <c r="L55" s="171">
        <v>2000000</v>
      </c>
      <c r="M55" s="171">
        <v>352941.18</v>
      </c>
      <c r="N55" s="41" t="s">
        <v>408</v>
      </c>
      <c r="O55" s="68">
        <v>1150</v>
      </c>
      <c r="P55" s="146" t="s">
        <v>402</v>
      </c>
      <c r="Q55" s="146" t="s">
        <v>379</v>
      </c>
    </row>
    <row r="56" spans="2:17" ht="80.25" customHeight="1" x14ac:dyDescent="0.25">
      <c r="B56" s="139"/>
      <c r="C56" s="238"/>
      <c r="D56" s="139"/>
      <c r="E56" s="148"/>
      <c r="F56" s="238"/>
      <c r="G56" s="139"/>
      <c r="H56" s="238"/>
      <c r="I56" s="186"/>
      <c r="J56" s="186"/>
      <c r="K56" s="186"/>
      <c r="L56" s="186"/>
      <c r="M56" s="186"/>
      <c r="N56" s="41" t="s">
        <v>409</v>
      </c>
      <c r="O56" s="67">
        <v>2.5</v>
      </c>
      <c r="P56" s="209"/>
      <c r="Q56" s="147"/>
    </row>
    <row r="57" spans="2:17" ht="79.5" customHeight="1" x14ac:dyDescent="0.25">
      <c r="B57" s="119" t="s">
        <v>544</v>
      </c>
      <c r="C57" s="149"/>
      <c r="D57" s="119" t="s">
        <v>309</v>
      </c>
      <c r="E57" s="146" t="s">
        <v>16</v>
      </c>
      <c r="F57" s="149"/>
      <c r="G57" s="119" t="s">
        <v>283</v>
      </c>
      <c r="H57" s="149"/>
      <c r="I57" s="171">
        <f>SUM(J57:M58)</f>
        <v>1764705.8900000001</v>
      </c>
      <c r="J57" s="171">
        <v>0</v>
      </c>
      <c r="K57" s="171">
        <v>0</v>
      </c>
      <c r="L57" s="171">
        <v>1500000</v>
      </c>
      <c r="M57" s="171">
        <v>264705.89</v>
      </c>
      <c r="N57" s="41" t="s">
        <v>408</v>
      </c>
      <c r="O57" s="68">
        <v>1100</v>
      </c>
      <c r="P57" s="146" t="s">
        <v>350</v>
      </c>
      <c r="Q57" s="146" t="s">
        <v>382</v>
      </c>
    </row>
    <row r="58" spans="2:17" ht="79.5" customHeight="1" x14ac:dyDescent="0.25">
      <c r="B58" s="139"/>
      <c r="C58" s="238"/>
      <c r="D58" s="139"/>
      <c r="E58" s="148"/>
      <c r="F58" s="238"/>
      <c r="G58" s="139"/>
      <c r="H58" s="238"/>
      <c r="I58" s="186"/>
      <c r="J58" s="186"/>
      <c r="K58" s="186"/>
      <c r="L58" s="186"/>
      <c r="M58" s="186"/>
      <c r="N58" s="41" t="s">
        <v>409</v>
      </c>
      <c r="O58" s="67">
        <v>0.03</v>
      </c>
      <c r="P58" s="209"/>
      <c r="Q58" s="147"/>
    </row>
    <row r="59" spans="2:17" ht="15.75" x14ac:dyDescent="0.25">
      <c r="B59" s="166" t="s">
        <v>411</v>
      </c>
      <c r="C59" s="149"/>
      <c r="D59" s="119" t="s">
        <v>309</v>
      </c>
      <c r="E59" s="119" t="s">
        <v>412</v>
      </c>
      <c r="F59" s="149"/>
      <c r="G59" s="119" t="s">
        <v>283</v>
      </c>
      <c r="H59" s="149"/>
      <c r="I59" s="171">
        <f>SUM(J59:M62)</f>
        <v>4705882.37</v>
      </c>
      <c r="J59" s="171">
        <f>SUM(J63:J68)</f>
        <v>0</v>
      </c>
      <c r="K59" s="171">
        <f t="shared" ref="K59:M59" si="1">SUM(K63:K68)</f>
        <v>0</v>
      </c>
      <c r="L59" s="171">
        <f>SUM(L63:L68)</f>
        <v>4000000</v>
      </c>
      <c r="M59" s="171">
        <f t="shared" si="1"/>
        <v>705882.37</v>
      </c>
      <c r="N59" s="119" t="s">
        <v>413</v>
      </c>
      <c r="O59" s="62">
        <f>O63+O65+O67</f>
        <v>3</v>
      </c>
      <c r="P59" s="146"/>
      <c r="Q59" s="146"/>
    </row>
    <row r="60" spans="2:17" ht="32.25" customHeight="1" x14ac:dyDescent="0.25">
      <c r="B60" s="167"/>
      <c r="C60" s="150"/>
      <c r="D60" s="126"/>
      <c r="E60" s="126"/>
      <c r="F60" s="150"/>
      <c r="G60" s="126"/>
      <c r="H60" s="150"/>
      <c r="I60" s="172"/>
      <c r="J60" s="172"/>
      <c r="K60" s="172"/>
      <c r="L60" s="172"/>
      <c r="M60" s="172"/>
      <c r="N60" s="139"/>
      <c r="O60" s="11" t="s">
        <v>23</v>
      </c>
      <c r="P60" s="147"/>
      <c r="Q60" s="147"/>
    </row>
    <row r="61" spans="2:17" ht="15.75" x14ac:dyDescent="0.25">
      <c r="B61" s="167"/>
      <c r="C61" s="150"/>
      <c r="D61" s="126"/>
      <c r="E61" s="126"/>
      <c r="F61" s="150"/>
      <c r="G61" s="126"/>
      <c r="H61" s="150"/>
      <c r="I61" s="172"/>
      <c r="J61" s="172"/>
      <c r="K61" s="172"/>
      <c r="L61" s="172"/>
      <c r="M61" s="172"/>
      <c r="N61" s="119" t="s">
        <v>414</v>
      </c>
      <c r="O61" s="69">
        <f>O64+O66+O68</f>
        <v>3</v>
      </c>
      <c r="P61" s="147"/>
      <c r="Q61" s="147"/>
    </row>
    <row r="62" spans="2:17" ht="33" customHeight="1" x14ac:dyDescent="0.25">
      <c r="B62" s="168"/>
      <c r="C62" s="238"/>
      <c r="D62" s="139"/>
      <c r="E62" s="139"/>
      <c r="F62" s="238"/>
      <c r="G62" s="139"/>
      <c r="H62" s="238"/>
      <c r="I62" s="186"/>
      <c r="J62" s="186"/>
      <c r="K62" s="186"/>
      <c r="L62" s="186"/>
      <c r="M62" s="186"/>
      <c r="N62" s="139"/>
      <c r="O62" s="11" t="s">
        <v>23</v>
      </c>
      <c r="P62" s="148"/>
      <c r="Q62" s="148"/>
    </row>
    <row r="63" spans="2:17" ht="47.25" x14ac:dyDescent="0.25">
      <c r="B63" s="119" t="s">
        <v>415</v>
      </c>
      <c r="C63" s="149"/>
      <c r="D63" s="119" t="s">
        <v>309</v>
      </c>
      <c r="E63" s="146" t="s">
        <v>16</v>
      </c>
      <c r="F63" s="149"/>
      <c r="G63" s="119" t="s">
        <v>283</v>
      </c>
      <c r="H63" s="149"/>
      <c r="I63" s="171">
        <f>SUM(J63:M64)</f>
        <v>1705882.3599999999</v>
      </c>
      <c r="J63" s="171">
        <v>0</v>
      </c>
      <c r="K63" s="171">
        <v>0</v>
      </c>
      <c r="L63" s="171">
        <v>1450000</v>
      </c>
      <c r="M63" s="171">
        <v>255882.36</v>
      </c>
      <c r="N63" s="49" t="s">
        <v>413</v>
      </c>
      <c r="O63" s="68">
        <v>1</v>
      </c>
      <c r="P63" s="146" t="s">
        <v>305</v>
      </c>
      <c r="Q63" s="146" t="s">
        <v>319</v>
      </c>
    </row>
    <row r="64" spans="2:17" ht="63" customHeight="1" x14ac:dyDescent="0.25">
      <c r="B64" s="139"/>
      <c r="C64" s="238"/>
      <c r="D64" s="139"/>
      <c r="E64" s="148"/>
      <c r="F64" s="238"/>
      <c r="G64" s="139"/>
      <c r="H64" s="238"/>
      <c r="I64" s="186"/>
      <c r="J64" s="186"/>
      <c r="K64" s="186"/>
      <c r="L64" s="186"/>
      <c r="M64" s="186"/>
      <c r="N64" s="51" t="s">
        <v>416</v>
      </c>
      <c r="O64" s="11" t="s">
        <v>352</v>
      </c>
      <c r="P64" s="210"/>
      <c r="Q64" s="148"/>
    </row>
    <row r="65" spans="2:17" ht="47.25" x14ac:dyDescent="0.25">
      <c r="B65" s="119" t="s">
        <v>417</v>
      </c>
      <c r="C65" s="149"/>
      <c r="D65" s="119" t="s">
        <v>309</v>
      </c>
      <c r="E65" s="146" t="s">
        <v>16</v>
      </c>
      <c r="F65" s="149"/>
      <c r="G65" s="119" t="s">
        <v>283</v>
      </c>
      <c r="H65" s="149"/>
      <c r="I65" s="171">
        <f>SUM(J65:M66)</f>
        <v>1705882.3599999999</v>
      </c>
      <c r="J65" s="171">
        <v>0</v>
      </c>
      <c r="K65" s="171">
        <v>0</v>
      </c>
      <c r="L65" s="171">
        <v>1450000</v>
      </c>
      <c r="M65" s="171">
        <v>255882.36</v>
      </c>
      <c r="N65" s="49" t="s">
        <v>413</v>
      </c>
      <c r="O65" s="68">
        <v>1</v>
      </c>
      <c r="P65" s="146" t="s">
        <v>305</v>
      </c>
      <c r="Q65" s="146" t="s">
        <v>319</v>
      </c>
    </row>
    <row r="66" spans="2:17" ht="63" customHeight="1" x14ac:dyDescent="0.25">
      <c r="B66" s="139"/>
      <c r="C66" s="238"/>
      <c r="D66" s="139"/>
      <c r="E66" s="148"/>
      <c r="F66" s="238"/>
      <c r="G66" s="139"/>
      <c r="H66" s="238"/>
      <c r="I66" s="186"/>
      <c r="J66" s="186"/>
      <c r="K66" s="186"/>
      <c r="L66" s="186"/>
      <c r="M66" s="186"/>
      <c r="N66" s="51" t="s">
        <v>416</v>
      </c>
      <c r="O66" s="11" t="s">
        <v>352</v>
      </c>
      <c r="P66" s="210"/>
      <c r="Q66" s="148"/>
    </row>
    <row r="67" spans="2:17" ht="64.5" customHeight="1" x14ac:dyDescent="0.25">
      <c r="B67" s="119" t="s">
        <v>418</v>
      </c>
      <c r="C67" s="149"/>
      <c r="D67" s="119" t="s">
        <v>309</v>
      </c>
      <c r="E67" s="146" t="s">
        <v>16</v>
      </c>
      <c r="F67" s="149"/>
      <c r="G67" s="119" t="s">
        <v>283</v>
      </c>
      <c r="H67" s="149"/>
      <c r="I67" s="171">
        <f>SUM(J67:M68)</f>
        <v>1294117.6499999999</v>
      </c>
      <c r="J67" s="171">
        <v>0</v>
      </c>
      <c r="K67" s="171">
        <v>0</v>
      </c>
      <c r="L67" s="171">
        <v>1100000</v>
      </c>
      <c r="M67" s="171">
        <v>194117.65</v>
      </c>
      <c r="N67" s="49" t="s">
        <v>413</v>
      </c>
      <c r="O67" s="68">
        <v>1</v>
      </c>
      <c r="P67" s="146" t="s">
        <v>402</v>
      </c>
      <c r="Q67" s="146" t="s">
        <v>345</v>
      </c>
    </row>
    <row r="68" spans="2:17" ht="64.5" customHeight="1" x14ac:dyDescent="0.25">
      <c r="B68" s="139"/>
      <c r="C68" s="238"/>
      <c r="D68" s="139"/>
      <c r="E68" s="148"/>
      <c r="F68" s="238"/>
      <c r="G68" s="139"/>
      <c r="H68" s="238"/>
      <c r="I68" s="186"/>
      <c r="J68" s="186"/>
      <c r="K68" s="186"/>
      <c r="L68" s="186"/>
      <c r="M68" s="186"/>
      <c r="N68" s="51" t="s">
        <v>416</v>
      </c>
      <c r="O68" s="11" t="s">
        <v>352</v>
      </c>
      <c r="P68" s="210"/>
      <c r="Q68" s="148"/>
    </row>
    <row r="69" spans="2:17" ht="15.75" x14ac:dyDescent="0.25">
      <c r="B69" s="140" t="s">
        <v>106</v>
      </c>
      <c r="C69" s="140"/>
      <c r="D69" s="140"/>
      <c r="E69" s="140"/>
      <c r="F69" s="140"/>
      <c r="G69" s="140"/>
      <c r="H69" s="140"/>
      <c r="I69" s="65">
        <f>I43+I59</f>
        <v>15882352.990000002</v>
      </c>
      <c r="J69" s="70">
        <f t="shared" ref="J69:M69" si="2">J43+J59</f>
        <v>0</v>
      </c>
      <c r="K69" s="70">
        <f t="shared" si="2"/>
        <v>0</v>
      </c>
      <c r="L69" s="65">
        <f>L43+L59</f>
        <v>13500000</v>
      </c>
      <c r="M69" s="65">
        <f t="shared" si="2"/>
        <v>2382352.9900000002</v>
      </c>
      <c r="N69" s="155"/>
      <c r="O69" s="155"/>
      <c r="P69" s="155"/>
      <c r="Q69" s="155"/>
    </row>
    <row r="70" spans="2:17" ht="15.75" x14ac:dyDescent="0.25">
      <c r="B70" s="90" t="s">
        <v>536</v>
      </c>
      <c r="C70" s="87"/>
      <c r="D70" s="87"/>
      <c r="E70" s="87"/>
      <c r="F70" s="87"/>
      <c r="G70" s="87"/>
      <c r="H70" s="87"/>
      <c r="I70" s="91"/>
      <c r="J70" s="93"/>
      <c r="K70" s="93"/>
      <c r="L70" s="91"/>
      <c r="M70" s="91"/>
      <c r="N70" s="89"/>
      <c r="O70" s="89"/>
      <c r="P70" s="89"/>
      <c r="Q70" s="89"/>
    </row>
    <row r="71" spans="2:17" ht="15.75" x14ac:dyDescent="0.25">
      <c r="B71" s="87"/>
      <c r="C71" s="87"/>
      <c r="D71" s="87"/>
      <c r="E71" s="87"/>
      <c r="F71" s="87"/>
      <c r="G71" s="87"/>
      <c r="H71" s="87"/>
      <c r="I71" s="91"/>
      <c r="J71" s="93"/>
      <c r="K71" s="93"/>
      <c r="L71" s="91"/>
      <c r="M71" s="91"/>
      <c r="N71" s="89"/>
      <c r="O71" s="89"/>
      <c r="P71" s="89"/>
      <c r="Q71" s="89"/>
    </row>
    <row r="73" spans="2:17" ht="15.75" x14ac:dyDescent="0.25">
      <c r="B73" s="169" t="s">
        <v>107</v>
      </c>
      <c r="C73" s="169"/>
      <c r="D73" s="169"/>
      <c r="E73" s="169"/>
    </row>
    <row r="74" spans="2:17" ht="35.450000000000003" customHeight="1" x14ac:dyDescent="0.25">
      <c r="B74" s="10" t="s">
        <v>3</v>
      </c>
      <c r="C74" s="122" t="s">
        <v>108</v>
      </c>
      <c r="D74" s="122"/>
      <c r="E74" s="122"/>
      <c r="F74" s="123" t="s">
        <v>109</v>
      </c>
      <c r="G74" s="123"/>
      <c r="H74" s="123"/>
      <c r="I74" s="123"/>
      <c r="J74" s="122" t="s">
        <v>110</v>
      </c>
      <c r="K74" s="123"/>
      <c r="L74" s="123"/>
      <c r="M74" s="123"/>
    </row>
    <row r="75" spans="2:17" ht="15.75" x14ac:dyDescent="0.25">
      <c r="B75" s="4">
        <v>1</v>
      </c>
      <c r="C75" s="156">
        <v>2</v>
      </c>
      <c r="D75" s="156"/>
      <c r="E75" s="156"/>
      <c r="F75" s="156">
        <v>3</v>
      </c>
      <c r="G75" s="156"/>
      <c r="H75" s="156"/>
      <c r="I75" s="156"/>
      <c r="J75" s="156">
        <v>4</v>
      </c>
      <c r="K75" s="156"/>
      <c r="L75" s="156"/>
      <c r="M75" s="156"/>
    </row>
    <row r="76" spans="2:17" ht="31.5" customHeight="1" x14ac:dyDescent="0.25">
      <c r="B76" s="8"/>
      <c r="C76" s="133" t="s">
        <v>327</v>
      </c>
      <c r="D76" s="133"/>
      <c r="E76" s="133"/>
      <c r="F76" s="170"/>
      <c r="G76" s="170"/>
      <c r="H76" s="170"/>
      <c r="I76" s="170"/>
      <c r="J76" s="170"/>
      <c r="K76" s="170"/>
      <c r="L76" s="170"/>
      <c r="M76" s="170"/>
    </row>
    <row r="78" spans="2:17" ht="15.75" x14ac:dyDescent="0.25">
      <c r="B78" s="169" t="s">
        <v>111</v>
      </c>
      <c r="C78" s="169"/>
      <c r="D78" s="169"/>
      <c r="E78" s="169"/>
      <c r="F78" s="169"/>
    </row>
    <row r="79" spans="2:17" ht="33.6" customHeight="1" x14ac:dyDescent="0.25">
      <c r="B79" s="10" t="s">
        <v>3</v>
      </c>
      <c r="C79" s="123" t="s">
        <v>112</v>
      </c>
      <c r="D79" s="123"/>
      <c r="E79" s="123"/>
      <c r="F79" s="123" t="s">
        <v>109</v>
      </c>
      <c r="G79" s="123"/>
      <c r="H79" s="123"/>
      <c r="I79" s="123"/>
      <c r="J79" s="122" t="s">
        <v>113</v>
      </c>
      <c r="K79" s="123"/>
      <c r="L79" s="123"/>
      <c r="M79" s="123"/>
    </row>
    <row r="80" spans="2:17" ht="15.75" x14ac:dyDescent="0.25">
      <c r="B80" s="4">
        <v>1</v>
      </c>
      <c r="C80" s="156">
        <v>2</v>
      </c>
      <c r="D80" s="156"/>
      <c r="E80" s="156"/>
      <c r="F80" s="156">
        <v>3</v>
      </c>
      <c r="G80" s="156"/>
      <c r="H80" s="156"/>
      <c r="I80" s="156"/>
      <c r="J80" s="156">
        <v>4</v>
      </c>
      <c r="K80" s="156"/>
      <c r="L80" s="156"/>
      <c r="M80" s="156"/>
    </row>
    <row r="81" spans="2:13" ht="47.25" customHeight="1" x14ac:dyDescent="0.25">
      <c r="B81" s="8"/>
      <c r="C81" s="133" t="s">
        <v>328</v>
      </c>
      <c r="D81" s="133"/>
      <c r="E81" s="133"/>
      <c r="F81" s="170"/>
      <c r="G81" s="170"/>
      <c r="H81" s="170"/>
      <c r="I81" s="170"/>
      <c r="J81" s="170"/>
      <c r="K81" s="170"/>
      <c r="L81" s="170"/>
      <c r="M81" s="170"/>
    </row>
    <row r="83" spans="2:13" ht="15.75" x14ac:dyDescent="0.25">
      <c r="B83" s="169" t="s">
        <v>114</v>
      </c>
      <c r="C83" s="169"/>
      <c r="D83" s="169"/>
    </row>
    <row r="84" spans="2:13" ht="38.450000000000003" customHeight="1" x14ac:dyDescent="0.25">
      <c r="B84" s="10" t="s">
        <v>3</v>
      </c>
      <c r="C84" s="122" t="s">
        <v>115</v>
      </c>
      <c r="D84" s="122"/>
      <c r="E84" s="122"/>
      <c r="F84" s="173" t="s">
        <v>116</v>
      </c>
      <c r="G84" s="174"/>
      <c r="H84" s="174"/>
      <c r="I84" s="174"/>
      <c r="J84" s="174"/>
      <c r="K84" s="174"/>
      <c r="L84" s="174"/>
      <c r="M84" s="175"/>
    </row>
    <row r="85" spans="2:13" ht="15.75" x14ac:dyDescent="0.25">
      <c r="B85" s="4">
        <v>1</v>
      </c>
      <c r="C85" s="156">
        <v>2</v>
      </c>
      <c r="D85" s="156"/>
      <c r="E85" s="156"/>
      <c r="F85" s="176">
        <v>3</v>
      </c>
      <c r="G85" s="177"/>
      <c r="H85" s="177"/>
      <c r="I85" s="177"/>
      <c r="J85" s="177"/>
      <c r="K85" s="177"/>
      <c r="L85" s="177"/>
      <c r="M85" s="178"/>
    </row>
    <row r="86" spans="2:13" ht="14.45" customHeight="1" x14ac:dyDescent="0.25">
      <c r="B86" s="34" t="s">
        <v>15</v>
      </c>
      <c r="C86" s="182"/>
      <c r="D86" s="182"/>
      <c r="E86" s="182"/>
      <c r="F86" s="183"/>
      <c r="G86" s="184"/>
      <c r="H86" s="184"/>
      <c r="I86" s="184"/>
      <c r="J86" s="184"/>
      <c r="K86" s="184"/>
      <c r="L86" s="184"/>
      <c r="M86" s="185"/>
    </row>
    <row r="88" spans="2:13" ht="15.75" x14ac:dyDescent="0.25">
      <c r="B88" s="169" t="s">
        <v>117</v>
      </c>
      <c r="C88" s="169"/>
      <c r="D88" s="169"/>
      <c r="E88" s="169"/>
      <c r="F88" s="169"/>
      <c r="G88" s="169"/>
    </row>
    <row r="89" spans="2:13" ht="15.6" customHeight="1" x14ac:dyDescent="0.25">
      <c r="B89" s="10" t="s">
        <v>3</v>
      </c>
      <c r="C89" s="173" t="s">
        <v>118</v>
      </c>
      <c r="D89" s="174"/>
      <c r="E89" s="174"/>
      <c r="F89" s="174"/>
      <c r="G89" s="174"/>
      <c r="H89" s="174"/>
      <c r="I89" s="174"/>
      <c r="J89" s="174"/>
      <c r="K89" s="174"/>
      <c r="L89" s="174"/>
      <c r="M89" s="175"/>
    </row>
    <row r="90" spans="2:13" ht="15.75" x14ac:dyDescent="0.25">
      <c r="B90" s="4">
        <v>1</v>
      </c>
      <c r="C90" s="176">
        <v>2</v>
      </c>
      <c r="D90" s="177"/>
      <c r="E90" s="177"/>
      <c r="F90" s="177"/>
      <c r="G90" s="177"/>
      <c r="H90" s="177"/>
      <c r="I90" s="177"/>
      <c r="J90" s="177"/>
      <c r="K90" s="177"/>
      <c r="L90" s="177"/>
      <c r="M90" s="178"/>
    </row>
    <row r="91" spans="2:13" ht="15.75" x14ac:dyDescent="0.25">
      <c r="B91" s="8"/>
      <c r="C91" s="179" t="s">
        <v>329</v>
      </c>
      <c r="D91" s="180"/>
      <c r="E91" s="180"/>
      <c r="F91" s="180"/>
      <c r="G91" s="180"/>
      <c r="H91" s="180"/>
      <c r="I91" s="180"/>
      <c r="J91" s="180"/>
      <c r="K91" s="180"/>
      <c r="L91" s="180"/>
      <c r="M91" s="181"/>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6">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6:G16"/>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C75:E75"/>
    <mergeCell ref="F75:I75"/>
    <mergeCell ref="J75:M75"/>
    <mergeCell ref="C76:E76"/>
    <mergeCell ref="F76:I76"/>
    <mergeCell ref="J76:M76"/>
    <mergeCell ref="B69:H69"/>
    <mergeCell ref="N69:Q69"/>
    <mergeCell ref="B73:E73"/>
    <mergeCell ref="C74:E74"/>
    <mergeCell ref="F74:I74"/>
    <mergeCell ref="J74:M74"/>
    <mergeCell ref="D43:D46"/>
    <mergeCell ref="B43:B46"/>
    <mergeCell ref="M43:M46"/>
    <mergeCell ref="C90:M90"/>
    <mergeCell ref="C91:M91"/>
    <mergeCell ref="C85:E85"/>
    <mergeCell ref="F85:M85"/>
    <mergeCell ref="C86:E86"/>
    <mergeCell ref="F86:M86"/>
    <mergeCell ref="B88:G88"/>
    <mergeCell ref="C89:M89"/>
    <mergeCell ref="C81:E81"/>
    <mergeCell ref="F81:I81"/>
    <mergeCell ref="J81:M81"/>
    <mergeCell ref="B83:D83"/>
    <mergeCell ref="C84:E84"/>
    <mergeCell ref="F84:M84"/>
    <mergeCell ref="B78:F78"/>
    <mergeCell ref="C79:E79"/>
    <mergeCell ref="F79:I79"/>
    <mergeCell ref="J79:M79"/>
    <mergeCell ref="C80:E80"/>
    <mergeCell ref="F80:I80"/>
    <mergeCell ref="J80:M8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B47:B48"/>
    <mergeCell ref="C47:C48"/>
    <mergeCell ref="D47:D48"/>
    <mergeCell ref="E47:E48"/>
    <mergeCell ref="K49:K50"/>
    <mergeCell ref="L49:L50"/>
    <mergeCell ref="M49:M50"/>
    <mergeCell ref="P49:P50"/>
    <mergeCell ref="Q49:Q50"/>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G55:G56"/>
    <mergeCell ref="H55:H56"/>
    <mergeCell ref="I55:I56"/>
    <mergeCell ref="J55:J56"/>
    <mergeCell ref="B51:B52"/>
    <mergeCell ref="C51:C52"/>
    <mergeCell ref="D51:D52"/>
    <mergeCell ref="E51:E52"/>
    <mergeCell ref="F51:F5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F63:F64"/>
    <mergeCell ref="D63:D64"/>
    <mergeCell ref="C63:C64"/>
    <mergeCell ref="B63:B64"/>
    <mergeCell ref="B65:B66"/>
    <mergeCell ref="C65:C66"/>
    <mergeCell ref="D65:D66"/>
    <mergeCell ref="E65:E66"/>
    <mergeCell ref="F65:F66"/>
    <mergeCell ref="B67:B68"/>
    <mergeCell ref="C67:C68"/>
    <mergeCell ref="D67:D68"/>
    <mergeCell ref="E67:E68"/>
    <mergeCell ref="F67:F68"/>
    <mergeCell ref="G67:G68"/>
    <mergeCell ref="H67:H68"/>
    <mergeCell ref="G65:G66"/>
    <mergeCell ref="H65:H66"/>
    <mergeCell ref="I67:I68"/>
    <mergeCell ref="J67:J68"/>
    <mergeCell ref="K67:K68"/>
    <mergeCell ref="L67:L68"/>
    <mergeCell ref="M67:M68"/>
    <mergeCell ref="P67:P68"/>
    <mergeCell ref="M65:M66"/>
    <mergeCell ref="P65:P66"/>
    <mergeCell ref="Q65:Q66"/>
    <mergeCell ref="I65:I66"/>
    <mergeCell ref="J65:J66"/>
    <mergeCell ref="K65:K66"/>
    <mergeCell ref="L65:L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98"/>
  <sheetViews>
    <sheetView topLeftCell="A115" zoomScaleNormal="100" workbookViewId="0">
      <selection activeCell="B74" sqref="B74:B7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3.7109375" customWidth="1"/>
    <col min="12" max="13" width="16" customWidth="1"/>
    <col min="14" max="14" width="44.7109375" customWidth="1"/>
    <col min="15" max="15" width="12.42578125" customWidth="1"/>
    <col min="16" max="17" width="14.28515625" customWidth="1"/>
  </cols>
  <sheetData>
    <row r="2" spans="2:17" ht="15.75" x14ac:dyDescent="0.25">
      <c r="B2" s="141" t="s">
        <v>419</v>
      </c>
      <c r="C2" s="141"/>
      <c r="D2" s="141"/>
      <c r="E2" s="141"/>
      <c r="F2" s="141"/>
      <c r="G2" s="141"/>
      <c r="H2" s="141"/>
      <c r="I2" s="141"/>
      <c r="J2" s="141"/>
      <c r="K2" s="141"/>
      <c r="L2" s="141"/>
      <c r="M2" s="141"/>
      <c r="N2" s="141"/>
      <c r="O2" s="141"/>
      <c r="P2" s="141"/>
      <c r="Q2" s="141"/>
    </row>
    <row r="3" spans="2:17" ht="15.75" x14ac:dyDescent="0.25">
      <c r="B3" s="6"/>
      <c r="C3" s="6"/>
      <c r="D3" s="6"/>
      <c r="E3" s="6"/>
      <c r="F3" s="6"/>
      <c r="G3" s="6"/>
      <c r="H3" s="6"/>
      <c r="I3" s="6"/>
      <c r="J3" s="6"/>
      <c r="K3" s="6"/>
      <c r="L3" s="6"/>
      <c r="M3" s="6"/>
      <c r="N3" s="6"/>
      <c r="O3" s="6"/>
      <c r="P3" s="6"/>
      <c r="Q3" s="6"/>
    </row>
    <row r="4" spans="2:17" ht="32.25" customHeight="1" x14ac:dyDescent="0.25">
      <c r="B4" s="239" t="s">
        <v>420</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15.75" x14ac:dyDescent="0.25">
      <c r="B7" s="123" t="s">
        <v>3</v>
      </c>
      <c r="C7" s="123" t="s">
        <v>59</v>
      </c>
      <c r="D7" s="123"/>
      <c r="E7" s="122" t="s">
        <v>60</v>
      </c>
      <c r="F7" s="122"/>
      <c r="G7" s="122"/>
      <c r="H7" s="122" t="s">
        <v>61</v>
      </c>
      <c r="I7" s="122"/>
      <c r="J7" s="122"/>
      <c r="K7" s="123" t="s">
        <v>62</v>
      </c>
      <c r="L7" s="123"/>
      <c r="M7" s="123"/>
      <c r="N7" s="123"/>
    </row>
    <row r="8" spans="2:17" ht="31.5"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8" t="s">
        <v>421</v>
      </c>
      <c r="D10" s="195"/>
      <c r="E10" s="198" t="s">
        <v>120</v>
      </c>
      <c r="F10" s="199"/>
      <c r="G10" s="200"/>
      <c r="H10" s="157">
        <v>0</v>
      </c>
      <c r="I10" s="158"/>
      <c r="J10" s="158"/>
      <c r="K10" s="157">
        <v>0</v>
      </c>
      <c r="L10" s="158"/>
      <c r="M10" s="158"/>
      <c r="N10" s="13">
        <f>O43</f>
        <v>8311</v>
      </c>
    </row>
    <row r="11" spans="2:17" ht="15.75" x14ac:dyDescent="0.25">
      <c r="B11" s="193"/>
      <c r="C11" s="196"/>
      <c r="D11" s="197"/>
      <c r="E11" s="201"/>
      <c r="F11" s="202"/>
      <c r="G11" s="203"/>
      <c r="H11" s="187" t="s">
        <v>20</v>
      </c>
      <c r="I11" s="188"/>
      <c r="J11" s="189"/>
      <c r="K11" s="187" t="s">
        <v>18</v>
      </c>
      <c r="L11" s="188"/>
      <c r="M11" s="189"/>
      <c r="N11" s="11" t="str">
        <f>O54</f>
        <v>(2029)</v>
      </c>
    </row>
    <row r="12" spans="2:17" ht="15.75" x14ac:dyDescent="0.25">
      <c r="B12" s="192" t="s">
        <v>48</v>
      </c>
      <c r="C12" s="198" t="s">
        <v>422</v>
      </c>
      <c r="D12" s="195"/>
      <c r="E12" s="198" t="s">
        <v>30</v>
      </c>
      <c r="F12" s="199"/>
      <c r="G12" s="200"/>
      <c r="H12" s="157">
        <v>0</v>
      </c>
      <c r="I12" s="158"/>
      <c r="J12" s="158"/>
      <c r="K12" s="157">
        <v>0</v>
      </c>
      <c r="L12" s="158"/>
      <c r="M12" s="158"/>
      <c r="N12" s="13">
        <f>O45</f>
        <v>3725</v>
      </c>
    </row>
    <row r="13" spans="2:17" ht="15.75" x14ac:dyDescent="0.25">
      <c r="B13" s="193"/>
      <c r="C13" s="196"/>
      <c r="D13" s="197"/>
      <c r="E13" s="201"/>
      <c r="F13" s="202"/>
      <c r="G13" s="203"/>
      <c r="H13" s="187" t="s">
        <v>20</v>
      </c>
      <c r="I13" s="188"/>
      <c r="J13" s="189"/>
      <c r="K13" s="187" t="s">
        <v>18</v>
      </c>
      <c r="L13" s="188"/>
      <c r="M13" s="189"/>
      <c r="N13" s="11" t="s">
        <v>23</v>
      </c>
    </row>
    <row r="16" spans="2:17" ht="15.75" x14ac:dyDescent="0.25">
      <c r="B16" s="121" t="s">
        <v>72</v>
      </c>
      <c r="C16" s="121"/>
      <c r="D16" s="121"/>
      <c r="E16" s="121"/>
      <c r="F16" s="121"/>
      <c r="G16" s="121"/>
    </row>
    <row r="17" spans="2:8" ht="15.75" x14ac:dyDescent="0.25">
      <c r="B17" s="190" t="s">
        <v>73</v>
      </c>
      <c r="C17" s="190"/>
      <c r="D17" s="190"/>
      <c r="E17" s="190"/>
      <c r="F17" s="190" t="s">
        <v>74</v>
      </c>
      <c r="G17" s="190"/>
      <c r="H17" s="190"/>
    </row>
    <row r="18" spans="2:8" ht="15.75" x14ac:dyDescent="0.25">
      <c r="B18" s="191">
        <v>1</v>
      </c>
      <c r="C18" s="191"/>
      <c r="D18" s="191"/>
      <c r="E18" s="191"/>
      <c r="F18" s="191">
        <v>2</v>
      </c>
      <c r="G18" s="191"/>
      <c r="H18" s="191"/>
    </row>
    <row r="19" spans="2:8" ht="15.75" x14ac:dyDescent="0.25">
      <c r="B19" s="153" t="s">
        <v>75</v>
      </c>
      <c r="C19" s="153"/>
      <c r="D19" s="153"/>
      <c r="E19" s="153"/>
      <c r="F19" s="154">
        <f>F20+F22+F26+F30</f>
        <v>18303260.780000001</v>
      </c>
      <c r="G19" s="154"/>
      <c r="H19" s="154"/>
    </row>
    <row r="20" spans="2:8" ht="15.75" x14ac:dyDescent="0.25">
      <c r="B20" s="153" t="s">
        <v>76</v>
      </c>
      <c r="C20" s="153"/>
      <c r="D20" s="153"/>
      <c r="E20" s="153"/>
      <c r="F20" s="152"/>
      <c r="G20" s="152"/>
      <c r="H20" s="152"/>
    </row>
    <row r="21" spans="2:8" ht="15.75" x14ac:dyDescent="0.25">
      <c r="B21" s="151"/>
      <c r="C21" s="151"/>
      <c r="D21" s="151"/>
      <c r="E21" s="151"/>
      <c r="F21" s="152"/>
      <c r="G21" s="152"/>
      <c r="H21" s="152"/>
    </row>
    <row r="22" spans="2:8" ht="31.15" customHeight="1" x14ac:dyDescent="0.25">
      <c r="B22" s="153" t="s">
        <v>336</v>
      </c>
      <c r="C22" s="153"/>
      <c r="D22" s="153"/>
      <c r="E22" s="153"/>
      <c r="F22" s="154">
        <f>F25</f>
        <v>0</v>
      </c>
      <c r="G22" s="154"/>
      <c r="H22" s="154"/>
    </row>
    <row r="23" spans="2:8" ht="15.75" x14ac:dyDescent="0.25">
      <c r="B23" s="151" t="s">
        <v>274</v>
      </c>
      <c r="C23" s="151"/>
      <c r="D23" s="151"/>
      <c r="E23" s="151"/>
      <c r="F23" s="152"/>
      <c r="G23" s="152"/>
      <c r="H23" s="152"/>
    </row>
    <row r="24" spans="2:8" ht="31.5" customHeight="1" x14ac:dyDescent="0.25">
      <c r="B24" s="151" t="s">
        <v>275</v>
      </c>
      <c r="C24" s="151"/>
      <c r="D24" s="151"/>
      <c r="E24" s="151"/>
      <c r="F24" s="152"/>
      <c r="G24" s="152"/>
      <c r="H24" s="152"/>
    </row>
    <row r="25" spans="2:8" ht="15.75" x14ac:dyDescent="0.25">
      <c r="B25" s="151" t="s">
        <v>77</v>
      </c>
      <c r="C25" s="151"/>
      <c r="D25" s="151"/>
      <c r="E25" s="151"/>
      <c r="F25" s="152"/>
      <c r="G25" s="152"/>
      <c r="H25" s="152"/>
    </row>
    <row r="26" spans="2:8" ht="15.75" x14ac:dyDescent="0.25">
      <c r="B26" s="153" t="s">
        <v>337</v>
      </c>
      <c r="C26" s="153"/>
      <c r="D26" s="153"/>
      <c r="E26" s="153"/>
      <c r="F26" s="154">
        <f>F29</f>
        <v>18303260.780000001</v>
      </c>
      <c r="G26" s="154"/>
      <c r="H26" s="154"/>
    </row>
    <row r="27" spans="2:8" ht="15.75" x14ac:dyDescent="0.25">
      <c r="B27" s="151" t="s">
        <v>276</v>
      </c>
      <c r="C27" s="151"/>
      <c r="D27" s="151"/>
      <c r="E27" s="151"/>
      <c r="F27" s="152"/>
      <c r="G27" s="152"/>
      <c r="H27" s="152"/>
    </row>
    <row r="28" spans="2:8" ht="31.5" customHeight="1" x14ac:dyDescent="0.25">
      <c r="B28" s="151" t="s">
        <v>277</v>
      </c>
      <c r="C28" s="151"/>
      <c r="D28" s="151"/>
      <c r="E28" s="151"/>
      <c r="F28" s="152"/>
      <c r="G28" s="152"/>
      <c r="H28" s="152"/>
    </row>
    <row r="29" spans="2:8" ht="15.75" x14ac:dyDescent="0.25">
      <c r="B29" s="151" t="s">
        <v>78</v>
      </c>
      <c r="C29" s="151"/>
      <c r="D29" s="151"/>
      <c r="E29" s="151"/>
      <c r="F29" s="152">
        <f>L78</f>
        <v>18303260.780000001</v>
      </c>
      <c r="G29" s="152"/>
      <c r="H29" s="152"/>
    </row>
    <row r="30" spans="2:8" ht="15.75" x14ac:dyDescent="0.25">
      <c r="B30" s="153" t="s">
        <v>278</v>
      </c>
      <c r="C30" s="153"/>
      <c r="D30" s="153"/>
      <c r="E30" s="153"/>
      <c r="F30" s="152"/>
      <c r="G30" s="152"/>
      <c r="H30" s="152"/>
    </row>
    <row r="31" spans="2:8" ht="15.75" x14ac:dyDescent="0.25">
      <c r="B31" s="151"/>
      <c r="C31" s="151"/>
      <c r="D31" s="151"/>
      <c r="E31" s="151"/>
      <c r="F31" s="152"/>
      <c r="G31" s="152"/>
      <c r="H31" s="152"/>
    </row>
    <row r="32" spans="2:8" ht="15.75" x14ac:dyDescent="0.25">
      <c r="B32" s="153" t="s">
        <v>79</v>
      </c>
      <c r="C32" s="153"/>
      <c r="D32" s="153"/>
      <c r="E32" s="153"/>
      <c r="F32" s="154">
        <f>SUM(F33:H35)</f>
        <v>21916863.879999999</v>
      </c>
      <c r="G32" s="154"/>
      <c r="H32" s="154"/>
    </row>
    <row r="33" spans="2:17" ht="15.75" x14ac:dyDescent="0.25">
      <c r="B33" s="151" t="s">
        <v>80</v>
      </c>
      <c r="C33" s="151"/>
      <c r="D33" s="151"/>
      <c r="E33" s="151"/>
      <c r="F33" s="152">
        <v>9606749.0099999998</v>
      </c>
      <c r="G33" s="152"/>
      <c r="H33" s="152"/>
    </row>
    <row r="34" spans="2:17" ht="15.75" x14ac:dyDescent="0.25">
      <c r="B34" s="151" t="s">
        <v>81</v>
      </c>
      <c r="C34" s="151"/>
      <c r="D34" s="151"/>
      <c r="E34" s="151"/>
      <c r="F34" s="152">
        <v>12310114.869999999</v>
      </c>
      <c r="G34" s="152"/>
      <c r="H34" s="152"/>
    </row>
    <row r="35" spans="2:17" ht="15.75" x14ac:dyDescent="0.25">
      <c r="B35" s="151" t="s">
        <v>82</v>
      </c>
      <c r="C35" s="151"/>
      <c r="D35" s="151"/>
      <c r="E35" s="151"/>
      <c r="F35" s="152">
        <v>0</v>
      </c>
      <c r="G35" s="152"/>
      <c r="H35" s="152"/>
    </row>
    <row r="36" spans="2:17" ht="15.75" x14ac:dyDescent="0.25">
      <c r="B36" s="153" t="s">
        <v>83</v>
      </c>
      <c r="C36" s="153"/>
      <c r="D36" s="153"/>
      <c r="E36" s="153"/>
      <c r="F36" s="154">
        <f>F19+F32</f>
        <v>40220124.659999996</v>
      </c>
      <c r="G36" s="154"/>
      <c r="H36" s="154"/>
    </row>
    <row r="38" spans="2:17" ht="15.75" x14ac:dyDescent="0.25">
      <c r="B38" s="121" t="s">
        <v>84</v>
      </c>
      <c r="C38" s="121"/>
      <c r="D38" s="121"/>
      <c r="E38" s="121"/>
      <c r="F38" s="121"/>
      <c r="G38" s="121"/>
      <c r="H38" s="121"/>
    </row>
    <row r="39" spans="2:17" ht="15.75" x14ac:dyDescent="0.25">
      <c r="B39" s="122" t="s">
        <v>85</v>
      </c>
      <c r="C39" s="122" t="s">
        <v>86</v>
      </c>
      <c r="D39" s="122" t="s">
        <v>87</v>
      </c>
      <c r="E39" s="122" t="s">
        <v>88</v>
      </c>
      <c r="F39" s="122" t="s">
        <v>89</v>
      </c>
      <c r="G39" s="122" t="s">
        <v>90</v>
      </c>
      <c r="H39" s="122" t="s">
        <v>91</v>
      </c>
      <c r="I39" s="122" t="s">
        <v>92</v>
      </c>
      <c r="J39" s="122"/>
      <c r="K39" s="122"/>
      <c r="L39" s="122"/>
      <c r="M39" s="122"/>
      <c r="N39" s="122" t="s">
        <v>6</v>
      </c>
      <c r="O39" s="122"/>
      <c r="P39" s="122" t="s">
        <v>93</v>
      </c>
      <c r="Q39" s="122" t="s">
        <v>94</v>
      </c>
    </row>
    <row r="40" spans="2:17" ht="15.75" x14ac:dyDescent="0.25">
      <c r="B40" s="122"/>
      <c r="C40" s="122"/>
      <c r="D40" s="122"/>
      <c r="E40" s="122"/>
      <c r="F40" s="122"/>
      <c r="G40" s="122"/>
      <c r="H40" s="122"/>
      <c r="I40" s="122" t="s">
        <v>45</v>
      </c>
      <c r="J40" s="122" t="s">
        <v>95</v>
      </c>
      <c r="K40" s="122"/>
      <c r="L40" s="122"/>
      <c r="M40" s="122" t="s">
        <v>96</v>
      </c>
      <c r="N40" s="122" t="s">
        <v>97</v>
      </c>
      <c r="O40" s="122" t="s">
        <v>98</v>
      </c>
      <c r="P40" s="122"/>
      <c r="Q40" s="122"/>
    </row>
    <row r="41" spans="2:17" ht="94.5" x14ac:dyDescent="0.25">
      <c r="B41" s="122"/>
      <c r="C41" s="122"/>
      <c r="D41" s="122"/>
      <c r="E41" s="122"/>
      <c r="F41" s="122"/>
      <c r="G41" s="122"/>
      <c r="H41" s="122"/>
      <c r="I41" s="122"/>
      <c r="J41" s="3" t="s">
        <v>99</v>
      </c>
      <c r="K41" s="3" t="s">
        <v>100</v>
      </c>
      <c r="L41" s="3" t="s">
        <v>101</v>
      </c>
      <c r="M41" s="122"/>
      <c r="N41" s="122"/>
      <c r="O41" s="122"/>
      <c r="P41" s="122"/>
      <c r="Q41" s="122"/>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customHeight="1" x14ac:dyDescent="0.25">
      <c r="B43" s="225" t="s">
        <v>423</v>
      </c>
      <c r="C43" s="226" t="s">
        <v>102</v>
      </c>
      <c r="D43" s="133" t="s">
        <v>424</v>
      </c>
      <c r="E43" s="133" t="s">
        <v>425</v>
      </c>
      <c r="F43" s="226" t="s">
        <v>282</v>
      </c>
      <c r="G43" s="133" t="s">
        <v>283</v>
      </c>
      <c r="H43" s="226" t="s">
        <v>103</v>
      </c>
      <c r="I43" s="227">
        <f>I78</f>
        <v>40220124.659999996</v>
      </c>
      <c r="J43" s="227">
        <f t="shared" ref="J43:M43" si="0">J78</f>
        <v>0</v>
      </c>
      <c r="K43" s="227">
        <f t="shared" si="0"/>
        <v>0</v>
      </c>
      <c r="L43" s="227">
        <f t="shared" si="0"/>
        <v>18303260.780000001</v>
      </c>
      <c r="M43" s="227">
        <f t="shared" si="0"/>
        <v>21916863.879999999</v>
      </c>
      <c r="N43" s="133" t="s">
        <v>426</v>
      </c>
      <c r="O43" s="13">
        <f>O55+O64+O69+O74</f>
        <v>8311</v>
      </c>
      <c r="P43" s="158"/>
      <c r="Q43" s="146"/>
    </row>
    <row r="44" spans="2:17" ht="40.5" customHeight="1" x14ac:dyDescent="0.25">
      <c r="B44" s="225"/>
      <c r="C44" s="226"/>
      <c r="D44" s="133"/>
      <c r="E44" s="133"/>
      <c r="F44" s="226"/>
      <c r="G44" s="133"/>
      <c r="H44" s="226"/>
      <c r="I44" s="227"/>
      <c r="J44" s="227"/>
      <c r="K44" s="227"/>
      <c r="L44" s="227"/>
      <c r="M44" s="227"/>
      <c r="N44" s="133"/>
      <c r="O44" s="11" t="s">
        <v>23</v>
      </c>
      <c r="P44" s="161"/>
      <c r="Q44" s="147"/>
    </row>
    <row r="45" spans="2:17" ht="15.75" x14ac:dyDescent="0.25">
      <c r="B45" s="225"/>
      <c r="C45" s="226"/>
      <c r="D45" s="133"/>
      <c r="E45" s="133"/>
      <c r="F45" s="226"/>
      <c r="G45" s="133"/>
      <c r="H45" s="226"/>
      <c r="I45" s="227"/>
      <c r="J45" s="227"/>
      <c r="K45" s="227"/>
      <c r="L45" s="227"/>
      <c r="M45" s="227"/>
      <c r="N45" s="133" t="s">
        <v>427</v>
      </c>
      <c r="O45" s="13">
        <f>O56+O61+O65+O70+O75</f>
        <v>3725</v>
      </c>
      <c r="P45" s="161"/>
      <c r="Q45" s="147"/>
    </row>
    <row r="46" spans="2:17" ht="40.5" customHeight="1" x14ac:dyDescent="0.25">
      <c r="B46" s="225"/>
      <c r="C46" s="226"/>
      <c r="D46" s="133"/>
      <c r="E46" s="133"/>
      <c r="F46" s="226"/>
      <c r="G46" s="133"/>
      <c r="H46" s="226"/>
      <c r="I46" s="227"/>
      <c r="J46" s="227"/>
      <c r="K46" s="227"/>
      <c r="L46" s="227"/>
      <c r="M46" s="227"/>
      <c r="N46" s="133"/>
      <c r="O46" s="11" t="s">
        <v>23</v>
      </c>
      <c r="P46" s="161"/>
      <c r="Q46" s="147"/>
    </row>
    <row r="47" spans="2:17" ht="15.75" x14ac:dyDescent="0.25">
      <c r="B47" s="225"/>
      <c r="C47" s="226"/>
      <c r="D47" s="133"/>
      <c r="E47" s="133"/>
      <c r="F47" s="226"/>
      <c r="G47" s="133"/>
      <c r="H47" s="226"/>
      <c r="I47" s="227"/>
      <c r="J47" s="227"/>
      <c r="K47" s="227"/>
      <c r="L47" s="227"/>
      <c r="M47" s="227"/>
      <c r="N47" s="133" t="s">
        <v>428</v>
      </c>
      <c r="O47" s="78">
        <v>48.2</v>
      </c>
      <c r="P47" s="161"/>
      <c r="Q47" s="147"/>
    </row>
    <row r="48" spans="2:17" ht="40.5" customHeight="1" x14ac:dyDescent="0.25">
      <c r="B48" s="225"/>
      <c r="C48" s="226"/>
      <c r="D48" s="133"/>
      <c r="E48" s="133"/>
      <c r="F48" s="226"/>
      <c r="G48" s="133"/>
      <c r="H48" s="226"/>
      <c r="I48" s="227"/>
      <c r="J48" s="227"/>
      <c r="K48" s="227"/>
      <c r="L48" s="227"/>
      <c r="M48" s="227"/>
      <c r="N48" s="133"/>
      <c r="O48" s="11" t="s">
        <v>23</v>
      </c>
      <c r="P48" s="161"/>
      <c r="Q48" s="147"/>
    </row>
    <row r="49" spans="2:17" ht="15.75" x14ac:dyDescent="0.25">
      <c r="B49" s="225"/>
      <c r="C49" s="226"/>
      <c r="D49" s="133"/>
      <c r="E49" s="133"/>
      <c r="F49" s="226"/>
      <c r="G49" s="133"/>
      <c r="H49" s="226"/>
      <c r="I49" s="227"/>
      <c r="J49" s="227"/>
      <c r="K49" s="227"/>
      <c r="L49" s="227"/>
      <c r="M49" s="227"/>
      <c r="N49" s="133" t="s">
        <v>429</v>
      </c>
      <c r="O49" s="25">
        <f>O58+O62+O67+O72+O77</f>
        <v>91.4</v>
      </c>
      <c r="P49" s="161"/>
      <c r="Q49" s="147"/>
    </row>
    <row r="50" spans="2:17" ht="40.5" customHeight="1" x14ac:dyDescent="0.25">
      <c r="B50" s="225"/>
      <c r="C50" s="226"/>
      <c r="D50" s="133"/>
      <c r="E50" s="133"/>
      <c r="F50" s="226"/>
      <c r="G50" s="133"/>
      <c r="H50" s="226"/>
      <c r="I50" s="227"/>
      <c r="J50" s="227"/>
      <c r="K50" s="227"/>
      <c r="L50" s="227"/>
      <c r="M50" s="227"/>
      <c r="N50" s="133"/>
      <c r="O50" s="11" t="s">
        <v>23</v>
      </c>
      <c r="P50" s="161"/>
      <c r="Q50" s="147"/>
    </row>
    <row r="51" spans="2:17" ht="15.75" x14ac:dyDescent="0.25">
      <c r="B51" s="225"/>
      <c r="C51" s="226"/>
      <c r="D51" s="133"/>
      <c r="E51" s="133"/>
      <c r="F51" s="226"/>
      <c r="G51" s="133"/>
      <c r="H51" s="226"/>
      <c r="I51" s="227"/>
      <c r="J51" s="227"/>
      <c r="K51" s="227"/>
      <c r="L51" s="227"/>
      <c r="M51" s="227"/>
      <c r="N51" s="133" t="s">
        <v>430</v>
      </c>
      <c r="O51" s="13">
        <f>O59+O63+O68+O73</f>
        <v>3398</v>
      </c>
      <c r="P51" s="161"/>
      <c r="Q51" s="147"/>
    </row>
    <row r="52" spans="2:17" ht="40.5" customHeight="1" x14ac:dyDescent="0.25">
      <c r="B52" s="225"/>
      <c r="C52" s="226"/>
      <c r="D52" s="133"/>
      <c r="E52" s="133"/>
      <c r="F52" s="226"/>
      <c r="G52" s="133"/>
      <c r="H52" s="226"/>
      <c r="I52" s="227"/>
      <c r="J52" s="227"/>
      <c r="K52" s="227"/>
      <c r="L52" s="227"/>
      <c r="M52" s="227"/>
      <c r="N52" s="133"/>
      <c r="O52" s="11" t="s">
        <v>23</v>
      </c>
      <c r="P52" s="161"/>
      <c r="Q52" s="147"/>
    </row>
    <row r="53" spans="2:17" ht="15.75" x14ac:dyDescent="0.25">
      <c r="B53" s="225"/>
      <c r="C53" s="226"/>
      <c r="D53" s="133"/>
      <c r="E53" s="133"/>
      <c r="F53" s="226"/>
      <c r="G53" s="133"/>
      <c r="H53" s="226"/>
      <c r="I53" s="227"/>
      <c r="J53" s="227"/>
      <c r="K53" s="227"/>
      <c r="L53" s="227"/>
      <c r="M53" s="227"/>
      <c r="N53" s="133" t="s">
        <v>431</v>
      </c>
      <c r="O53" s="13">
        <f>O60</f>
        <v>2700</v>
      </c>
      <c r="P53" s="161"/>
      <c r="Q53" s="147"/>
    </row>
    <row r="54" spans="2:17" ht="36.75" customHeight="1" x14ac:dyDescent="0.25">
      <c r="B54" s="225"/>
      <c r="C54" s="226"/>
      <c r="D54" s="133"/>
      <c r="E54" s="133"/>
      <c r="F54" s="226"/>
      <c r="G54" s="133"/>
      <c r="H54" s="226"/>
      <c r="I54" s="227"/>
      <c r="J54" s="227"/>
      <c r="K54" s="227"/>
      <c r="L54" s="227"/>
      <c r="M54" s="227"/>
      <c r="N54" s="133"/>
      <c r="O54" s="11" t="s">
        <v>23</v>
      </c>
      <c r="P54" s="162"/>
      <c r="Q54" s="148"/>
    </row>
    <row r="55" spans="2:17" ht="50.25" customHeight="1" x14ac:dyDescent="0.25">
      <c r="B55" s="119" t="s">
        <v>432</v>
      </c>
      <c r="C55" s="216"/>
      <c r="D55" s="119" t="s">
        <v>433</v>
      </c>
      <c r="E55" s="119" t="s">
        <v>293</v>
      </c>
      <c r="F55" s="216"/>
      <c r="G55" s="119" t="s">
        <v>283</v>
      </c>
      <c r="H55" s="216"/>
      <c r="I55" s="211">
        <f>SUM(J55:M60)</f>
        <v>8684493.1999999993</v>
      </c>
      <c r="J55" s="220">
        <v>0</v>
      </c>
      <c r="K55" s="142">
        <v>0</v>
      </c>
      <c r="L55" s="142">
        <v>4342246.55</v>
      </c>
      <c r="M55" s="142">
        <v>4342246.6500000004</v>
      </c>
      <c r="N55" s="26" t="s">
        <v>426</v>
      </c>
      <c r="O55" s="68">
        <v>7293</v>
      </c>
      <c r="P55" s="146" t="s">
        <v>305</v>
      </c>
      <c r="Q55" s="146" t="s">
        <v>434</v>
      </c>
    </row>
    <row r="56" spans="2:17" ht="48.75" customHeight="1" x14ac:dyDescent="0.25">
      <c r="B56" s="126"/>
      <c r="C56" s="206"/>
      <c r="D56" s="126"/>
      <c r="E56" s="126"/>
      <c r="F56" s="206"/>
      <c r="G56" s="126"/>
      <c r="H56" s="206"/>
      <c r="I56" s="212"/>
      <c r="J56" s="214"/>
      <c r="K56" s="208"/>
      <c r="L56" s="208"/>
      <c r="M56" s="208"/>
      <c r="N56" s="26" t="s">
        <v>427</v>
      </c>
      <c r="O56" s="71">
        <v>561</v>
      </c>
      <c r="P56" s="147"/>
      <c r="Q56" s="147"/>
    </row>
    <row r="57" spans="2:17" ht="48.75" customHeight="1" x14ac:dyDescent="0.25">
      <c r="B57" s="126"/>
      <c r="C57" s="206"/>
      <c r="D57" s="126"/>
      <c r="E57" s="126"/>
      <c r="F57" s="206"/>
      <c r="G57" s="126"/>
      <c r="H57" s="206"/>
      <c r="I57" s="212"/>
      <c r="J57" s="214"/>
      <c r="K57" s="208"/>
      <c r="L57" s="208"/>
      <c r="M57" s="208"/>
      <c r="N57" s="26" t="s">
        <v>435</v>
      </c>
      <c r="O57" s="50">
        <v>12.9</v>
      </c>
      <c r="P57" s="147"/>
      <c r="Q57" s="147"/>
    </row>
    <row r="58" spans="2:17" ht="47.25" x14ac:dyDescent="0.25">
      <c r="B58" s="126"/>
      <c r="C58" s="206"/>
      <c r="D58" s="126"/>
      <c r="E58" s="126"/>
      <c r="F58" s="206"/>
      <c r="G58" s="126"/>
      <c r="H58" s="206"/>
      <c r="I58" s="212"/>
      <c r="J58" s="214"/>
      <c r="K58" s="208"/>
      <c r="L58" s="208"/>
      <c r="M58" s="208"/>
      <c r="N58" s="26" t="s">
        <v>429</v>
      </c>
      <c r="O58" s="73">
        <v>8</v>
      </c>
      <c r="P58" s="147"/>
      <c r="Q58" s="147"/>
    </row>
    <row r="59" spans="2:17" ht="47.25" x14ac:dyDescent="0.25">
      <c r="B59" s="126"/>
      <c r="C59" s="206"/>
      <c r="D59" s="126"/>
      <c r="E59" s="126"/>
      <c r="F59" s="206"/>
      <c r="G59" s="126"/>
      <c r="H59" s="206"/>
      <c r="I59" s="212"/>
      <c r="J59" s="214"/>
      <c r="K59" s="208"/>
      <c r="L59" s="208"/>
      <c r="M59" s="208"/>
      <c r="N59" s="26" t="s">
        <v>436</v>
      </c>
      <c r="O59" s="50">
        <v>842</v>
      </c>
      <c r="P59" s="147"/>
      <c r="Q59" s="147"/>
    </row>
    <row r="60" spans="2:17" ht="31.5" x14ac:dyDescent="0.25">
      <c r="B60" s="139"/>
      <c r="C60" s="207"/>
      <c r="D60" s="139"/>
      <c r="E60" s="139"/>
      <c r="F60" s="207"/>
      <c r="G60" s="139"/>
      <c r="H60" s="207"/>
      <c r="I60" s="213"/>
      <c r="J60" s="215"/>
      <c r="K60" s="143"/>
      <c r="L60" s="143"/>
      <c r="M60" s="143"/>
      <c r="N60" s="26" t="s">
        <v>437</v>
      </c>
      <c r="O60" s="63">
        <v>2700</v>
      </c>
      <c r="P60" s="148"/>
      <c r="Q60" s="148"/>
    </row>
    <row r="61" spans="2:17" ht="50.25" customHeight="1" x14ac:dyDescent="0.25">
      <c r="B61" s="119" t="s">
        <v>438</v>
      </c>
      <c r="C61" s="216"/>
      <c r="D61" s="119" t="s">
        <v>439</v>
      </c>
      <c r="E61" s="119" t="s">
        <v>303</v>
      </c>
      <c r="F61" s="216"/>
      <c r="G61" s="119" t="s">
        <v>283</v>
      </c>
      <c r="H61" s="216"/>
      <c r="I61" s="211">
        <f>SUM(J61:M63)</f>
        <v>2035937.73</v>
      </c>
      <c r="J61" s="220">
        <v>0</v>
      </c>
      <c r="K61" s="142">
        <v>0</v>
      </c>
      <c r="L61" s="142">
        <v>1017968.86</v>
      </c>
      <c r="M61" s="142">
        <v>1017968.87</v>
      </c>
      <c r="N61" s="26" t="s">
        <v>427</v>
      </c>
      <c r="O61" s="50">
        <v>485</v>
      </c>
      <c r="P61" s="146" t="s">
        <v>367</v>
      </c>
      <c r="Q61" s="146" t="s">
        <v>349</v>
      </c>
    </row>
    <row r="62" spans="2:17" ht="48.75" customHeight="1" x14ac:dyDescent="0.25">
      <c r="B62" s="126"/>
      <c r="C62" s="206"/>
      <c r="D62" s="126"/>
      <c r="E62" s="126"/>
      <c r="F62" s="206"/>
      <c r="G62" s="126"/>
      <c r="H62" s="206"/>
      <c r="I62" s="212"/>
      <c r="J62" s="214"/>
      <c r="K62" s="208"/>
      <c r="L62" s="208"/>
      <c r="M62" s="208"/>
      <c r="N62" s="26" t="s">
        <v>429</v>
      </c>
      <c r="O62" s="71">
        <v>6.4</v>
      </c>
      <c r="P62" s="147"/>
      <c r="Q62" s="147"/>
    </row>
    <row r="63" spans="2:17" ht="48.75" customHeight="1" x14ac:dyDescent="0.25">
      <c r="B63" s="126"/>
      <c r="C63" s="206"/>
      <c r="D63" s="126"/>
      <c r="E63" s="126"/>
      <c r="F63" s="206"/>
      <c r="G63" s="126"/>
      <c r="H63" s="206"/>
      <c r="I63" s="212"/>
      <c r="J63" s="214"/>
      <c r="K63" s="208"/>
      <c r="L63" s="208"/>
      <c r="M63" s="208"/>
      <c r="N63" s="26" t="s">
        <v>436</v>
      </c>
      <c r="O63" s="50">
        <v>299</v>
      </c>
      <c r="P63" s="147"/>
      <c r="Q63" s="147"/>
    </row>
    <row r="64" spans="2:17" ht="49.5" customHeight="1" x14ac:dyDescent="0.25">
      <c r="B64" s="119" t="s">
        <v>440</v>
      </c>
      <c r="C64" s="216"/>
      <c r="D64" s="119" t="s">
        <v>441</v>
      </c>
      <c r="E64" s="119" t="s">
        <v>393</v>
      </c>
      <c r="F64" s="216"/>
      <c r="G64" s="119" t="s">
        <v>283</v>
      </c>
      <c r="H64" s="216"/>
      <c r="I64" s="211">
        <f t="shared" ref="I64" si="1">SUM(J64:M66)</f>
        <v>12005500</v>
      </c>
      <c r="J64" s="220">
        <v>0</v>
      </c>
      <c r="K64" s="142">
        <v>0</v>
      </c>
      <c r="L64" s="142">
        <v>6002750</v>
      </c>
      <c r="M64" s="142">
        <v>6002750</v>
      </c>
      <c r="N64" s="26" t="s">
        <v>426</v>
      </c>
      <c r="O64" s="50">
        <v>414</v>
      </c>
      <c r="P64" s="146" t="s">
        <v>395</v>
      </c>
      <c r="Q64" s="146" t="s">
        <v>442</v>
      </c>
    </row>
    <row r="65" spans="2:17" ht="50.25" customHeight="1" x14ac:dyDescent="0.25">
      <c r="B65" s="126"/>
      <c r="C65" s="206"/>
      <c r="D65" s="126"/>
      <c r="E65" s="126"/>
      <c r="F65" s="206"/>
      <c r="G65" s="126"/>
      <c r="H65" s="206"/>
      <c r="I65" s="212"/>
      <c r="J65" s="214"/>
      <c r="K65" s="208"/>
      <c r="L65" s="208"/>
      <c r="M65" s="208"/>
      <c r="N65" s="26" t="s">
        <v>427</v>
      </c>
      <c r="O65" s="63">
        <v>1028</v>
      </c>
      <c r="P65" s="147"/>
      <c r="Q65" s="147"/>
    </row>
    <row r="66" spans="2:17" ht="47.25" customHeight="1" x14ac:dyDescent="0.25">
      <c r="B66" s="126"/>
      <c r="C66" s="206"/>
      <c r="D66" s="126"/>
      <c r="E66" s="126"/>
      <c r="F66" s="206"/>
      <c r="G66" s="126"/>
      <c r="H66" s="206"/>
      <c r="I66" s="212"/>
      <c r="J66" s="214"/>
      <c r="K66" s="208"/>
      <c r="L66" s="208"/>
      <c r="M66" s="208"/>
      <c r="N66" s="26" t="s">
        <v>435</v>
      </c>
      <c r="O66" s="50">
        <v>18</v>
      </c>
      <c r="P66" s="147"/>
      <c r="Q66" s="147"/>
    </row>
    <row r="67" spans="2:17" ht="47.25" x14ac:dyDescent="0.25">
      <c r="B67" s="126"/>
      <c r="C67" s="206"/>
      <c r="D67" s="126"/>
      <c r="E67" s="126"/>
      <c r="F67" s="206"/>
      <c r="G67" s="126"/>
      <c r="H67" s="206"/>
      <c r="I67" s="212">
        <f>SUM(J67:M68)</f>
        <v>0</v>
      </c>
      <c r="J67" s="214"/>
      <c r="K67" s="208"/>
      <c r="L67" s="208"/>
      <c r="M67" s="208"/>
      <c r="N67" s="26" t="s">
        <v>429</v>
      </c>
      <c r="O67" s="71">
        <v>29</v>
      </c>
      <c r="P67" s="147"/>
      <c r="Q67" s="147"/>
    </row>
    <row r="68" spans="2:17" ht="49.5" customHeight="1" x14ac:dyDescent="0.25">
      <c r="B68" s="126"/>
      <c r="C68" s="206"/>
      <c r="D68" s="126"/>
      <c r="E68" s="126"/>
      <c r="F68" s="206"/>
      <c r="G68" s="126"/>
      <c r="H68" s="206"/>
      <c r="I68" s="212"/>
      <c r="J68" s="214"/>
      <c r="K68" s="208"/>
      <c r="L68" s="208"/>
      <c r="M68" s="208"/>
      <c r="N68" s="26" t="s">
        <v>436</v>
      </c>
      <c r="O68" s="68">
        <v>1246</v>
      </c>
      <c r="P68" s="147"/>
      <c r="Q68" s="147"/>
    </row>
    <row r="69" spans="2:17" ht="48" customHeight="1" x14ac:dyDescent="0.25">
      <c r="B69" s="119" t="s">
        <v>443</v>
      </c>
      <c r="C69" s="216"/>
      <c r="D69" s="119" t="s">
        <v>444</v>
      </c>
      <c r="E69" s="119" t="s">
        <v>315</v>
      </c>
      <c r="F69" s="216"/>
      <c r="G69" s="119" t="s">
        <v>283</v>
      </c>
      <c r="H69" s="216"/>
      <c r="I69" s="211">
        <f t="shared" ref="I69" si="2">SUM(J69:M71)</f>
        <v>15275216</v>
      </c>
      <c r="J69" s="220">
        <v>0</v>
      </c>
      <c r="K69" s="142">
        <v>0</v>
      </c>
      <c r="L69" s="142">
        <v>5983070</v>
      </c>
      <c r="M69" s="142">
        <v>9292146</v>
      </c>
      <c r="N69" s="26" t="s">
        <v>426</v>
      </c>
      <c r="O69" s="50">
        <v>454</v>
      </c>
      <c r="P69" s="146" t="s">
        <v>367</v>
      </c>
      <c r="Q69" s="146" t="s">
        <v>349</v>
      </c>
    </row>
    <row r="70" spans="2:17" ht="50.25" customHeight="1" x14ac:dyDescent="0.25">
      <c r="B70" s="126"/>
      <c r="C70" s="206"/>
      <c r="D70" s="126"/>
      <c r="E70" s="126"/>
      <c r="F70" s="206"/>
      <c r="G70" s="126"/>
      <c r="H70" s="206"/>
      <c r="I70" s="212"/>
      <c r="J70" s="214"/>
      <c r="K70" s="208"/>
      <c r="L70" s="208"/>
      <c r="M70" s="208"/>
      <c r="N70" s="26" t="s">
        <v>427</v>
      </c>
      <c r="O70" s="63">
        <v>1438</v>
      </c>
      <c r="P70" s="147"/>
      <c r="Q70" s="147"/>
    </row>
    <row r="71" spans="2:17" ht="49.5" customHeight="1" x14ac:dyDescent="0.25">
      <c r="B71" s="126"/>
      <c r="C71" s="206"/>
      <c r="D71" s="126"/>
      <c r="E71" s="126"/>
      <c r="F71" s="206"/>
      <c r="G71" s="126"/>
      <c r="H71" s="206"/>
      <c r="I71" s="212"/>
      <c r="J71" s="214"/>
      <c r="K71" s="208"/>
      <c r="L71" s="208"/>
      <c r="M71" s="208"/>
      <c r="N71" s="26" t="s">
        <v>435</v>
      </c>
      <c r="O71" s="50">
        <v>11.4</v>
      </c>
      <c r="P71" s="147"/>
      <c r="Q71" s="147"/>
    </row>
    <row r="72" spans="2:17" ht="48.75" customHeight="1" x14ac:dyDescent="0.25">
      <c r="B72" s="126"/>
      <c r="C72" s="206"/>
      <c r="D72" s="126"/>
      <c r="E72" s="126"/>
      <c r="F72" s="206"/>
      <c r="G72" s="126"/>
      <c r="H72" s="206"/>
      <c r="I72" s="212">
        <f>SUM(J72:M73)</f>
        <v>0</v>
      </c>
      <c r="J72" s="214"/>
      <c r="K72" s="208"/>
      <c r="L72" s="208"/>
      <c r="M72" s="208"/>
      <c r="N72" s="26" t="s">
        <v>429</v>
      </c>
      <c r="O72" s="71">
        <v>41.1</v>
      </c>
      <c r="P72" s="147"/>
      <c r="Q72" s="147"/>
    </row>
    <row r="73" spans="2:17" ht="49.5" customHeight="1" x14ac:dyDescent="0.25">
      <c r="B73" s="126"/>
      <c r="C73" s="206"/>
      <c r="D73" s="126"/>
      <c r="E73" s="126"/>
      <c r="F73" s="206"/>
      <c r="G73" s="126"/>
      <c r="H73" s="206"/>
      <c r="I73" s="212"/>
      <c r="J73" s="214"/>
      <c r="K73" s="208"/>
      <c r="L73" s="208"/>
      <c r="M73" s="208"/>
      <c r="N73" s="26" t="s">
        <v>436</v>
      </c>
      <c r="O73" s="68">
        <v>1011</v>
      </c>
      <c r="P73" s="147"/>
      <c r="Q73" s="147"/>
    </row>
    <row r="74" spans="2:17" ht="49.5" customHeight="1" x14ac:dyDescent="0.25">
      <c r="B74" s="119" t="s">
        <v>445</v>
      </c>
      <c r="C74" s="216"/>
      <c r="D74" s="119" t="s">
        <v>446</v>
      </c>
      <c r="E74" s="119" t="s">
        <v>321</v>
      </c>
      <c r="F74" s="216"/>
      <c r="G74" s="119" t="s">
        <v>283</v>
      </c>
      <c r="H74" s="216"/>
      <c r="I74" s="211">
        <f t="shared" ref="I74" si="3">SUM(J74:M76)</f>
        <v>2218977.73</v>
      </c>
      <c r="J74" s="220">
        <v>0</v>
      </c>
      <c r="K74" s="142">
        <v>0</v>
      </c>
      <c r="L74" s="142">
        <v>957225.37</v>
      </c>
      <c r="M74" s="142">
        <v>1261752.3600000001</v>
      </c>
      <c r="N74" s="26" t="s">
        <v>426</v>
      </c>
      <c r="O74" s="50">
        <v>150</v>
      </c>
      <c r="P74" s="146" t="s">
        <v>305</v>
      </c>
      <c r="Q74" s="146" t="s">
        <v>434</v>
      </c>
    </row>
    <row r="75" spans="2:17" ht="49.5" customHeight="1" x14ac:dyDescent="0.25">
      <c r="B75" s="126"/>
      <c r="C75" s="206"/>
      <c r="D75" s="126"/>
      <c r="E75" s="126"/>
      <c r="F75" s="206"/>
      <c r="G75" s="126"/>
      <c r="H75" s="206"/>
      <c r="I75" s="212"/>
      <c r="J75" s="214"/>
      <c r="K75" s="208"/>
      <c r="L75" s="208"/>
      <c r="M75" s="208"/>
      <c r="N75" s="26" t="s">
        <v>427</v>
      </c>
      <c r="O75" s="71">
        <v>213</v>
      </c>
      <c r="P75" s="147"/>
      <c r="Q75" s="147"/>
    </row>
    <row r="76" spans="2:17" ht="47.25" customHeight="1" x14ac:dyDescent="0.25">
      <c r="B76" s="126"/>
      <c r="C76" s="206"/>
      <c r="D76" s="126"/>
      <c r="E76" s="126"/>
      <c r="F76" s="206"/>
      <c r="G76" s="126"/>
      <c r="H76" s="206"/>
      <c r="I76" s="212"/>
      <c r="J76" s="214"/>
      <c r="K76" s="208"/>
      <c r="L76" s="208"/>
      <c r="M76" s="208"/>
      <c r="N76" s="26" t="s">
        <v>435</v>
      </c>
      <c r="O76" s="50">
        <v>5.8</v>
      </c>
      <c r="P76" s="147"/>
      <c r="Q76" s="147"/>
    </row>
    <row r="77" spans="2:17" ht="47.25" x14ac:dyDescent="0.25">
      <c r="B77" s="126"/>
      <c r="C77" s="206"/>
      <c r="D77" s="126"/>
      <c r="E77" s="126"/>
      <c r="F77" s="206"/>
      <c r="G77" s="126"/>
      <c r="H77" s="206"/>
      <c r="I77" s="212">
        <f>SUM(J77:M77)</f>
        <v>0</v>
      </c>
      <c r="J77" s="214"/>
      <c r="K77" s="208"/>
      <c r="L77" s="208"/>
      <c r="M77" s="208"/>
      <c r="N77" s="26" t="s">
        <v>429</v>
      </c>
      <c r="O77" s="71">
        <v>6.9</v>
      </c>
      <c r="P77" s="147"/>
      <c r="Q77" s="147"/>
    </row>
    <row r="78" spans="2:17" ht="15.75" x14ac:dyDescent="0.25">
      <c r="B78" s="140" t="s">
        <v>106</v>
      </c>
      <c r="C78" s="140"/>
      <c r="D78" s="140"/>
      <c r="E78" s="140"/>
      <c r="F78" s="140"/>
      <c r="G78" s="140"/>
      <c r="H78" s="140"/>
      <c r="I78" s="77">
        <f>SUM(I55:I77)</f>
        <v>40220124.659999996</v>
      </c>
      <c r="J78" s="70">
        <f>SUM(J55:J77)</f>
        <v>0</v>
      </c>
      <c r="K78" s="70">
        <f>SUM(K55:K77)</f>
        <v>0</v>
      </c>
      <c r="L78" s="77">
        <f>SUM(L55:L77)</f>
        <v>18303260.780000001</v>
      </c>
      <c r="M78" s="77">
        <f>SUM(M55:M77)</f>
        <v>21916863.879999999</v>
      </c>
      <c r="N78" s="155"/>
      <c r="O78" s="155"/>
      <c r="P78" s="155"/>
      <c r="Q78" s="155"/>
    </row>
    <row r="79" spans="2:17" ht="15.75" x14ac:dyDescent="0.25">
      <c r="B79" s="17"/>
      <c r="C79" s="16"/>
      <c r="D79" s="17"/>
      <c r="E79" s="16"/>
      <c r="F79" s="16"/>
      <c r="G79" s="17"/>
      <c r="H79" s="16"/>
      <c r="I79" s="76"/>
      <c r="J79" s="67"/>
      <c r="K79" s="22"/>
      <c r="L79" s="22"/>
      <c r="M79" s="22"/>
      <c r="N79" s="17"/>
      <c r="O79" s="15"/>
      <c r="P79" s="17"/>
      <c r="Q79" s="17"/>
    </row>
    <row r="80" spans="2:17" ht="15.75" x14ac:dyDescent="0.25">
      <c r="B80" s="169" t="s">
        <v>107</v>
      </c>
      <c r="C80" s="169"/>
      <c r="D80" s="169"/>
      <c r="E80" s="169"/>
      <c r="N80" s="17"/>
      <c r="O80" s="18"/>
      <c r="P80" s="19"/>
      <c r="Q80" s="17"/>
    </row>
    <row r="81" spans="2:17" ht="15.75" x14ac:dyDescent="0.25">
      <c r="B81" s="10" t="s">
        <v>3</v>
      </c>
      <c r="C81" s="122" t="s">
        <v>108</v>
      </c>
      <c r="D81" s="122"/>
      <c r="E81" s="122"/>
      <c r="F81" s="123" t="s">
        <v>109</v>
      </c>
      <c r="G81" s="123"/>
      <c r="H81" s="123"/>
      <c r="I81" s="123"/>
      <c r="J81" s="122" t="s">
        <v>110</v>
      </c>
      <c r="K81" s="123"/>
      <c r="L81" s="123"/>
      <c r="M81" s="123"/>
      <c r="N81" s="17"/>
      <c r="O81" s="15"/>
      <c r="P81" s="19"/>
      <c r="Q81" s="17"/>
    </row>
    <row r="82" spans="2:17" ht="15.75" x14ac:dyDescent="0.25">
      <c r="B82" s="4">
        <v>1</v>
      </c>
      <c r="C82" s="156">
        <v>2</v>
      </c>
      <c r="D82" s="156"/>
      <c r="E82" s="156"/>
      <c r="F82" s="156">
        <v>3</v>
      </c>
      <c r="G82" s="156"/>
      <c r="H82" s="156"/>
      <c r="I82" s="156"/>
      <c r="J82" s="156">
        <v>4</v>
      </c>
      <c r="K82" s="156"/>
      <c r="L82" s="156"/>
      <c r="M82" s="156"/>
      <c r="N82" s="17"/>
      <c r="O82" s="18"/>
      <c r="P82" s="19"/>
      <c r="Q82" s="17"/>
    </row>
    <row r="83" spans="2:17" ht="32.25" customHeight="1" x14ac:dyDescent="0.25">
      <c r="B83" s="8"/>
      <c r="C83" s="133" t="s">
        <v>327</v>
      </c>
      <c r="D83" s="133"/>
      <c r="E83" s="133"/>
      <c r="F83" s="170"/>
      <c r="G83" s="170"/>
      <c r="H83" s="170"/>
      <c r="I83" s="170"/>
      <c r="J83" s="170"/>
      <c r="K83" s="170"/>
      <c r="L83" s="170"/>
      <c r="M83" s="170"/>
      <c r="N83" s="17"/>
      <c r="O83" s="15"/>
      <c r="P83" s="19"/>
      <c r="Q83" s="17"/>
    </row>
    <row r="84" spans="2:17" ht="15.75" x14ac:dyDescent="0.25">
      <c r="N84" s="17"/>
      <c r="O84" s="18"/>
      <c r="P84" s="19"/>
      <c r="Q84" s="17"/>
    </row>
    <row r="85" spans="2:17" ht="15.75" x14ac:dyDescent="0.25">
      <c r="B85" s="169" t="s">
        <v>111</v>
      </c>
      <c r="C85" s="169"/>
      <c r="D85" s="169"/>
      <c r="E85" s="169"/>
      <c r="F85" s="169"/>
      <c r="N85" s="17"/>
      <c r="O85" s="15"/>
      <c r="P85" s="19"/>
      <c r="Q85" s="17"/>
    </row>
    <row r="86" spans="2:17" ht="15.75" x14ac:dyDescent="0.25">
      <c r="B86" s="10" t="s">
        <v>3</v>
      </c>
      <c r="C86" s="123" t="s">
        <v>112</v>
      </c>
      <c r="D86" s="123"/>
      <c r="E86" s="123"/>
      <c r="F86" s="123" t="s">
        <v>109</v>
      </c>
      <c r="G86" s="123"/>
      <c r="H86" s="123"/>
      <c r="I86" s="123"/>
      <c r="J86" s="122" t="s">
        <v>113</v>
      </c>
      <c r="K86" s="123"/>
      <c r="L86" s="123"/>
      <c r="M86" s="123"/>
      <c r="N86" s="17"/>
      <c r="O86" s="18"/>
      <c r="P86" s="19"/>
      <c r="Q86" s="17"/>
    </row>
    <row r="87" spans="2:17" ht="15.75" x14ac:dyDescent="0.25">
      <c r="B87" s="4">
        <v>1</v>
      </c>
      <c r="C87" s="156">
        <v>2</v>
      </c>
      <c r="D87" s="156"/>
      <c r="E87" s="156"/>
      <c r="F87" s="156">
        <v>3</v>
      </c>
      <c r="G87" s="156"/>
      <c r="H87" s="156"/>
      <c r="I87" s="156"/>
      <c r="J87" s="156">
        <v>4</v>
      </c>
      <c r="K87" s="156"/>
      <c r="L87" s="156"/>
      <c r="M87" s="156"/>
      <c r="N87" s="17"/>
      <c r="O87" s="15"/>
      <c r="P87" s="19"/>
      <c r="Q87" s="17"/>
    </row>
    <row r="88" spans="2:17" ht="48" customHeight="1" x14ac:dyDescent="0.25">
      <c r="B88" s="8"/>
      <c r="C88" s="133" t="s">
        <v>328</v>
      </c>
      <c r="D88" s="133"/>
      <c r="E88" s="133"/>
      <c r="F88" s="170"/>
      <c r="G88" s="170"/>
      <c r="H88" s="170"/>
      <c r="I88" s="170"/>
      <c r="J88" s="170"/>
      <c r="K88" s="170"/>
      <c r="L88" s="170"/>
      <c r="M88" s="170"/>
      <c r="N88" s="17"/>
      <c r="O88" s="14"/>
      <c r="P88" s="19"/>
      <c r="Q88" s="17"/>
    </row>
    <row r="89" spans="2:17" ht="15.75" x14ac:dyDescent="0.25">
      <c r="N89" s="17"/>
      <c r="O89" s="15"/>
      <c r="P89" s="19"/>
      <c r="Q89" s="17"/>
    </row>
    <row r="90" spans="2:17" ht="15.75" x14ac:dyDescent="0.25">
      <c r="B90" s="169" t="s">
        <v>114</v>
      </c>
      <c r="C90" s="169"/>
      <c r="D90" s="169"/>
    </row>
    <row r="91" spans="2:17" ht="15.75" x14ac:dyDescent="0.25">
      <c r="B91" s="10" t="s">
        <v>3</v>
      </c>
      <c r="C91" s="122" t="s">
        <v>115</v>
      </c>
      <c r="D91" s="122"/>
      <c r="E91" s="122"/>
      <c r="F91" s="173" t="s">
        <v>116</v>
      </c>
      <c r="G91" s="174"/>
      <c r="H91" s="174"/>
      <c r="I91" s="174"/>
      <c r="J91" s="174"/>
      <c r="K91" s="174"/>
      <c r="L91" s="174"/>
      <c r="M91" s="175"/>
    </row>
    <row r="92" spans="2:17" ht="15.75" x14ac:dyDescent="0.25">
      <c r="B92" s="4">
        <v>1</v>
      </c>
      <c r="C92" s="156">
        <v>2</v>
      </c>
      <c r="D92" s="156"/>
      <c r="E92" s="156"/>
      <c r="F92" s="176">
        <v>3</v>
      </c>
      <c r="G92" s="177"/>
      <c r="H92" s="177"/>
      <c r="I92" s="177"/>
      <c r="J92" s="177"/>
      <c r="K92" s="177"/>
      <c r="L92" s="177"/>
      <c r="M92" s="178"/>
    </row>
    <row r="93" spans="2:17" ht="19.149999999999999" customHeight="1" x14ac:dyDescent="0.25">
      <c r="B93" s="34" t="s">
        <v>15</v>
      </c>
      <c r="C93" s="182" t="s">
        <v>16</v>
      </c>
      <c r="D93" s="182"/>
      <c r="E93" s="182"/>
      <c r="F93" s="183" t="s">
        <v>16</v>
      </c>
      <c r="G93" s="184"/>
      <c r="H93" s="184"/>
      <c r="I93" s="184"/>
      <c r="J93" s="184"/>
      <c r="K93" s="184"/>
      <c r="L93" s="184"/>
      <c r="M93" s="185"/>
    </row>
    <row r="95" spans="2:17" ht="15.75" x14ac:dyDescent="0.25">
      <c r="B95" s="169" t="s">
        <v>117</v>
      </c>
      <c r="C95" s="169"/>
      <c r="D95" s="169"/>
      <c r="E95" s="169"/>
      <c r="F95" s="169"/>
      <c r="G95" s="169"/>
    </row>
    <row r="96" spans="2:17" ht="15.75" x14ac:dyDescent="0.25">
      <c r="B96" s="10" t="s">
        <v>3</v>
      </c>
      <c r="C96" s="173" t="s">
        <v>118</v>
      </c>
      <c r="D96" s="174"/>
      <c r="E96" s="174"/>
      <c r="F96" s="174"/>
      <c r="G96" s="174"/>
      <c r="H96" s="174"/>
      <c r="I96" s="174"/>
      <c r="J96" s="174"/>
      <c r="K96" s="174"/>
      <c r="L96" s="174"/>
      <c r="M96" s="175"/>
    </row>
    <row r="97" spans="2:13" ht="15.75" x14ac:dyDescent="0.25">
      <c r="B97" s="4">
        <v>1</v>
      </c>
      <c r="C97" s="176">
        <v>2</v>
      </c>
      <c r="D97" s="177"/>
      <c r="E97" s="177"/>
      <c r="F97" s="177"/>
      <c r="G97" s="177"/>
      <c r="H97" s="177"/>
      <c r="I97" s="177"/>
      <c r="J97" s="177"/>
      <c r="K97" s="177"/>
      <c r="L97" s="177"/>
      <c r="M97" s="178"/>
    </row>
    <row r="98" spans="2:13" ht="15.75" x14ac:dyDescent="0.25">
      <c r="B98" s="8"/>
      <c r="C98" s="179" t="s">
        <v>329</v>
      </c>
      <c r="D98" s="180"/>
      <c r="E98" s="180"/>
      <c r="F98" s="180"/>
      <c r="G98" s="180"/>
      <c r="H98" s="180"/>
      <c r="I98" s="180"/>
      <c r="J98" s="180"/>
      <c r="K98" s="180"/>
      <c r="L98" s="180"/>
      <c r="M98" s="181"/>
    </row>
  </sheetData>
  <autoFilter ref="B38:Q78" xr:uid="{00000000-0009-0000-0000-000006000000}">
    <filterColumn colId="0" showButton="0"/>
    <filterColumn colId="1" showButton="0"/>
    <filterColumn colId="2" showButton="0"/>
    <filterColumn colId="3" showButton="0"/>
    <filterColumn colId="4" showButton="0"/>
    <filterColumn colId="5" showButton="0"/>
  </autoFilter>
  <mergeCells count="208">
    <mergeCell ref="B69:B73"/>
    <mergeCell ref="C69:C73"/>
    <mergeCell ref="D69:D73"/>
    <mergeCell ref="E69:E73"/>
    <mergeCell ref="F69:F73"/>
    <mergeCell ref="G69:G73"/>
    <mergeCell ref="H69:H73"/>
    <mergeCell ref="I69:I73"/>
    <mergeCell ref="J69:J73"/>
    <mergeCell ref="L64:L68"/>
    <mergeCell ref="M64:M68"/>
    <mergeCell ref="P64:P68"/>
    <mergeCell ref="Q64:Q68"/>
    <mergeCell ref="K74:K77"/>
    <mergeCell ref="L74:L77"/>
    <mergeCell ref="M74:M77"/>
    <mergeCell ref="P74:P77"/>
    <mergeCell ref="Q74:Q77"/>
    <mergeCell ref="K69:K73"/>
    <mergeCell ref="L69:L73"/>
    <mergeCell ref="M69:M73"/>
    <mergeCell ref="P69:P73"/>
    <mergeCell ref="Q69:Q73"/>
    <mergeCell ref="K61:K63"/>
    <mergeCell ref="L61:L63"/>
    <mergeCell ref="M61:M63"/>
    <mergeCell ref="P61:P63"/>
    <mergeCell ref="Q61:Q63"/>
    <mergeCell ref="B64:B68"/>
    <mergeCell ref="C64:C68"/>
    <mergeCell ref="D64:D68"/>
    <mergeCell ref="E64:E68"/>
    <mergeCell ref="F64:F68"/>
    <mergeCell ref="G64:G68"/>
    <mergeCell ref="H64:H68"/>
    <mergeCell ref="I64:I68"/>
    <mergeCell ref="B61:B63"/>
    <mergeCell ref="C61:C63"/>
    <mergeCell ref="D61:D63"/>
    <mergeCell ref="E61:E63"/>
    <mergeCell ref="F61:F63"/>
    <mergeCell ref="G61:G63"/>
    <mergeCell ref="H61:H63"/>
    <mergeCell ref="I61:I63"/>
    <mergeCell ref="J61:J63"/>
    <mergeCell ref="J64:J68"/>
    <mergeCell ref="K64:K68"/>
    <mergeCell ref="B74:B77"/>
    <mergeCell ref="C74:C77"/>
    <mergeCell ref="D74:D77"/>
    <mergeCell ref="E74:E77"/>
    <mergeCell ref="F74:F77"/>
    <mergeCell ref="G74:G77"/>
    <mergeCell ref="H74:H77"/>
    <mergeCell ref="I74:I77"/>
    <mergeCell ref="J74:J77"/>
    <mergeCell ref="K55:K60"/>
    <mergeCell ref="J55:J60"/>
    <mergeCell ref="I55:I60"/>
    <mergeCell ref="Q55:Q60"/>
    <mergeCell ref="P55:P60"/>
    <mergeCell ref="B34:E34"/>
    <mergeCell ref="F34:H34"/>
    <mergeCell ref="B35:E35"/>
    <mergeCell ref="F35:H35"/>
    <mergeCell ref="B36:E36"/>
    <mergeCell ref="F36:H36"/>
    <mergeCell ref="H55:H60"/>
    <mergeCell ref="G55:G60"/>
    <mergeCell ref="F55:F60"/>
    <mergeCell ref="E55:E60"/>
    <mergeCell ref="D55:D60"/>
    <mergeCell ref="C55:C60"/>
    <mergeCell ref="B55:B60"/>
    <mergeCell ref="P39:P41"/>
    <mergeCell ref="Q39:Q41"/>
    <mergeCell ref="I40:I41"/>
    <mergeCell ref="J40:L40"/>
    <mergeCell ref="M40:M41"/>
    <mergeCell ref="N40:N41"/>
    <mergeCell ref="B29:E29"/>
    <mergeCell ref="F29:H29"/>
    <mergeCell ref="B30:E30"/>
    <mergeCell ref="F30:H30"/>
    <mergeCell ref="B31:E31"/>
    <mergeCell ref="F31:H31"/>
    <mergeCell ref="B32:E32"/>
    <mergeCell ref="F32:H32"/>
    <mergeCell ref="B33:E33"/>
    <mergeCell ref="F33:H33"/>
    <mergeCell ref="B24:E24"/>
    <mergeCell ref="F24:H24"/>
    <mergeCell ref="B25:E25"/>
    <mergeCell ref="F25:H25"/>
    <mergeCell ref="B26:E26"/>
    <mergeCell ref="F26:H26"/>
    <mergeCell ref="B27:E27"/>
    <mergeCell ref="F27:H27"/>
    <mergeCell ref="B28:E28"/>
    <mergeCell ref="F28:H28"/>
    <mergeCell ref="B19:E19"/>
    <mergeCell ref="F19:H19"/>
    <mergeCell ref="B20:E20"/>
    <mergeCell ref="F20:H20"/>
    <mergeCell ref="B21:E21"/>
    <mergeCell ref="F21:H21"/>
    <mergeCell ref="B22:E22"/>
    <mergeCell ref="F22:H22"/>
    <mergeCell ref="B23:E23"/>
    <mergeCell ref="F23:H23"/>
    <mergeCell ref="C86:E86"/>
    <mergeCell ref="F86:I86"/>
    <mergeCell ref="J86:M86"/>
    <mergeCell ref="B80:E80"/>
    <mergeCell ref="C81:E81"/>
    <mergeCell ref="F81:I81"/>
    <mergeCell ref="J81:M81"/>
    <mergeCell ref="C82:E82"/>
    <mergeCell ref="F82:I82"/>
    <mergeCell ref="J82:M82"/>
    <mergeCell ref="C83:E83"/>
    <mergeCell ref="F83:I83"/>
    <mergeCell ref="J83:M83"/>
    <mergeCell ref="B85:F85"/>
    <mergeCell ref="C98:M98"/>
    <mergeCell ref="B90:D90"/>
    <mergeCell ref="C91:E91"/>
    <mergeCell ref="F91:M91"/>
    <mergeCell ref="C92:E92"/>
    <mergeCell ref="F92:M92"/>
    <mergeCell ref="C93:E93"/>
    <mergeCell ref="F93:M93"/>
    <mergeCell ref="C87:E87"/>
    <mergeCell ref="F87:I87"/>
    <mergeCell ref="J87:M87"/>
    <mergeCell ref="C88:E88"/>
    <mergeCell ref="F88:I88"/>
    <mergeCell ref="J88:M88"/>
    <mergeCell ref="B95:G95"/>
    <mergeCell ref="C96:M96"/>
    <mergeCell ref="C97:M97"/>
    <mergeCell ref="B78:H78"/>
    <mergeCell ref="N78:Q78"/>
    <mergeCell ref="N49:N50"/>
    <mergeCell ref="K43:K54"/>
    <mergeCell ref="L43:L54"/>
    <mergeCell ref="M43:M54"/>
    <mergeCell ref="N43:N44"/>
    <mergeCell ref="N53:N54"/>
    <mergeCell ref="Q43:Q54"/>
    <mergeCell ref="P43:P54"/>
    <mergeCell ref="N51:N52"/>
    <mergeCell ref="N47:N48"/>
    <mergeCell ref="N45:N46"/>
    <mergeCell ref="B43:B54"/>
    <mergeCell ref="C43:C54"/>
    <mergeCell ref="D43:D54"/>
    <mergeCell ref="E43:E54"/>
    <mergeCell ref="F43:F54"/>
    <mergeCell ref="G43:G54"/>
    <mergeCell ref="H43:H54"/>
    <mergeCell ref="I43:I54"/>
    <mergeCell ref="J43:J54"/>
    <mergeCell ref="M55:M60"/>
    <mergeCell ref="L55:L60"/>
    <mergeCell ref="B38:H38"/>
    <mergeCell ref="B39:B41"/>
    <mergeCell ref="C39:C41"/>
    <mergeCell ref="D39:D41"/>
    <mergeCell ref="E39:E41"/>
    <mergeCell ref="F39:F41"/>
    <mergeCell ref="O40:O41"/>
    <mergeCell ref="G39:G41"/>
    <mergeCell ref="H39:H41"/>
    <mergeCell ref="I39:M39"/>
    <mergeCell ref="N39:O39"/>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79"/>
  <sheetViews>
    <sheetView topLeftCell="A56" zoomScaleNormal="100" workbookViewId="0">
      <selection activeCell="B57" sqref="B57:B5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40" t="s">
        <v>254</v>
      </c>
      <c r="C2" s="240"/>
      <c r="D2" s="240"/>
      <c r="E2" s="240"/>
      <c r="F2" s="240"/>
      <c r="G2" s="240"/>
      <c r="H2" s="240"/>
      <c r="I2" s="240"/>
      <c r="J2" s="240"/>
      <c r="K2" s="240"/>
      <c r="L2" s="240"/>
      <c r="M2" s="240"/>
      <c r="N2" s="240"/>
      <c r="O2" s="240"/>
      <c r="P2" s="240"/>
      <c r="Q2" s="240"/>
    </row>
    <row r="3" spans="2:17" ht="15.75" x14ac:dyDescent="0.25">
      <c r="B3" s="6"/>
      <c r="C3" s="6"/>
      <c r="D3" s="6"/>
      <c r="E3" s="6"/>
      <c r="F3" s="6"/>
      <c r="G3" s="6"/>
      <c r="H3" s="6"/>
      <c r="I3" s="6"/>
      <c r="J3" s="6"/>
      <c r="K3" s="6"/>
      <c r="L3" s="6"/>
      <c r="M3" s="6"/>
      <c r="N3" s="6"/>
      <c r="O3" s="6"/>
      <c r="P3" s="6"/>
      <c r="Q3" s="6"/>
    </row>
    <row r="4" spans="2:17" ht="15.75" x14ac:dyDescent="0.25">
      <c r="B4" s="141" t="s">
        <v>447</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21.6" customHeight="1" x14ac:dyDescent="0.25">
      <c r="B7" s="123" t="s">
        <v>3</v>
      </c>
      <c r="C7" s="123" t="s">
        <v>59</v>
      </c>
      <c r="D7" s="123"/>
      <c r="E7" s="122" t="s">
        <v>60</v>
      </c>
      <c r="F7" s="122"/>
      <c r="G7" s="122"/>
      <c r="H7" s="122" t="s">
        <v>61</v>
      </c>
      <c r="I7" s="122"/>
      <c r="J7" s="122"/>
      <c r="K7" s="123" t="s">
        <v>62</v>
      </c>
      <c r="L7" s="123"/>
      <c r="M7" s="123"/>
      <c r="N7" s="123"/>
    </row>
    <row r="8" spans="2:17" ht="34.15" customHeight="1"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4" t="s">
        <v>121</v>
      </c>
      <c r="D10" s="195"/>
      <c r="E10" s="198" t="s">
        <v>448</v>
      </c>
      <c r="F10" s="199"/>
      <c r="G10" s="200"/>
      <c r="H10" s="157">
        <v>0</v>
      </c>
      <c r="I10" s="158"/>
      <c r="J10" s="158"/>
      <c r="K10" s="157">
        <v>0</v>
      </c>
      <c r="L10" s="158"/>
      <c r="M10" s="158"/>
      <c r="N10" s="13">
        <f>O41</f>
        <v>202</v>
      </c>
    </row>
    <row r="11" spans="2:17" ht="15.75" x14ac:dyDescent="0.25">
      <c r="B11" s="193"/>
      <c r="C11" s="196"/>
      <c r="D11" s="197"/>
      <c r="E11" s="201"/>
      <c r="F11" s="202"/>
      <c r="G11" s="203"/>
      <c r="H11" s="187" t="s">
        <v>20</v>
      </c>
      <c r="I11" s="188"/>
      <c r="J11" s="189"/>
      <c r="K11" s="187" t="s">
        <v>18</v>
      </c>
      <c r="L11" s="188"/>
      <c r="M11" s="189"/>
      <c r="N11" s="11" t="s">
        <v>23</v>
      </c>
      <c r="O11" s="60"/>
      <c r="P11" s="61"/>
    </row>
    <row r="14" spans="2:17" ht="15.75" x14ac:dyDescent="0.25">
      <c r="B14" s="121" t="s">
        <v>72</v>
      </c>
      <c r="C14" s="121"/>
      <c r="D14" s="121"/>
      <c r="E14" s="121"/>
      <c r="F14" s="121"/>
      <c r="G14" s="121"/>
    </row>
    <row r="15" spans="2:17" ht="15.75" x14ac:dyDescent="0.25">
      <c r="B15" s="190" t="s">
        <v>73</v>
      </c>
      <c r="C15" s="190"/>
      <c r="D15" s="190"/>
      <c r="E15" s="190"/>
      <c r="F15" s="190" t="s">
        <v>74</v>
      </c>
      <c r="G15" s="190"/>
      <c r="H15" s="190"/>
    </row>
    <row r="16" spans="2:17" ht="15.75" x14ac:dyDescent="0.25">
      <c r="B16" s="191">
        <v>1</v>
      </c>
      <c r="C16" s="191"/>
      <c r="D16" s="191"/>
      <c r="E16" s="191"/>
      <c r="F16" s="191">
        <v>2</v>
      </c>
      <c r="G16" s="191"/>
      <c r="H16" s="191"/>
    </row>
    <row r="17" spans="2:8" ht="15.75" x14ac:dyDescent="0.25">
      <c r="B17" s="153" t="s">
        <v>75</v>
      </c>
      <c r="C17" s="153"/>
      <c r="D17" s="153"/>
      <c r="E17" s="153"/>
      <c r="F17" s="154">
        <f>F18+F20+F24+F28</f>
        <v>10220938</v>
      </c>
      <c r="G17" s="154"/>
      <c r="H17" s="154"/>
    </row>
    <row r="18" spans="2:8" ht="15.75" x14ac:dyDescent="0.25">
      <c r="B18" s="153" t="s">
        <v>76</v>
      </c>
      <c r="C18" s="153"/>
      <c r="D18" s="153"/>
      <c r="E18" s="153"/>
      <c r="F18" s="152"/>
      <c r="G18" s="152"/>
      <c r="H18" s="152"/>
    </row>
    <row r="19" spans="2:8" ht="15.75" x14ac:dyDescent="0.25">
      <c r="B19" s="151"/>
      <c r="C19" s="151"/>
      <c r="D19" s="151"/>
      <c r="E19" s="151"/>
      <c r="F19" s="152"/>
      <c r="G19" s="152"/>
      <c r="H19" s="152"/>
    </row>
    <row r="20" spans="2:8" ht="31.15" customHeight="1" x14ac:dyDescent="0.25">
      <c r="B20" s="153" t="s">
        <v>336</v>
      </c>
      <c r="C20" s="153"/>
      <c r="D20" s="153"/>
      <c r="E20" s="153"/>
      <c r="F20" s="154">
        <f>F23</f>
        <v>0</v>
      </c>
      <c r="G20" s="154"/>
      <c r="H20" s="154"/>
    </row>
    <row r="21" spans="2:8" ht="15.75" x14ac:dyDescent="0.25">
      <c r="B21" s="151" t="s">
        <v>274</v>
      </c>
      <c r="C21" s="151"/>
      <c r="D21" s="151"/>
      <c r="E21" s="151"/>
      <c r="F21" s="152"/>
      <c r="G21" s="152"/>
      <c r="H21" s="152"/>
    </row>
    <row r="22" spans="2:8" ht="31.5" customHeight="1" x14ac:dyDescent="0.25">
      <c r="B22" s="151" t="s">
        <v>275</v>
      </c>
      <c r="C22" s="151"/>
      <c r="D22" s="151"/>
      <c r="E22" s="151"/>
      <c r="F22" s="152"/>
      <c r="G22" s="152"/>
      <c r="H22" s="152"/>
    </row>
    <row r="23" spans="2:8" ht="15.75" x14ac:dyDescent="0.25">
      <c r="B23" s="151" t="s">
        <v>77</v>
      </c>
      <c r="C23" s="151"/>
      <c r="D23" s="151"/>
      <c r="E23" s="151"/>
      <c r="F23" s="152"/>
      <c r="G23" s="152"/>
      <c r="H23" s="152"/>
    </row>
    <row r="24" spans="2:8" ht="15.75" x14ac:dyDescent="0.25">
      <c r="B24" s="153" t="s">
        <v>337</v>
      </c>
      <c r="C24" s="153"/>
      <c r="D24" s="153"/>
      <c r="E24" s="153"/>
      <c r="F24" s="154">
        <f>F27</f>
        <v>10220938</v>
      </c>
      <c r="G24" s="154"/>
      <c r="H24" s="154"/>
    </row>
    <row r="25" spans="2:8" ht="15.75" x14ac:dyDescent="0.25">
      <c r="B25" s="151" t="s">
        <v>276</v>
      </c>
      <c r="C25" s="151"/>
      <c r="D25" s="151"/>
      <c r="E25" s="151"/>
      <c r="F25" s="152"/>
      <c r="G25" s="152"/>
      <c r="H25" s="152"/>
    </row>
    <row r="26" spans="2:8" ht="31.5" customHeight="1" x14ac:dyDescent="0.25">
      <c r="B26" s="151" t="s">
        <v>277</v>
      </c>
      <c r="C26" s="151"/>
      <c r="D26" s="151"/>
      <c r="E26" s="151"/>
      <c r="F26" s="152"/>
      <c r="G26" s="152"/>
      <c r="H26" s="152"/>
    </row>
    <row r="27" spans="2:8" ht="15.75" x14ac:dyDescent="0.25">
      <c r="B27" s="151" t="s">
        <v>78</v>
      </c>
      <c r="C27" s="151"/>
      <c r="D27" s="151"/>
      <c r="E27" s="151"/>
      <c r="F27" s="152">
        <f>L59</f>
        <v>10220938</v>
      </c>
      <c r="G27" s="152"/>
      <c r="H27" s="152"/>
    </row>
    <row r="28" spans="2:8" ht="15.75" x14ac:dyDescent="0.25">
      <c r="B28" s="153" t="s">
        <v>278</v>
      </c>
      <c r="C28" s="153"/>
      <c r="D28" s="153"/>
      <c r="E28" s="153"/>
      <c r="F28" s="152"/>
      <c r="G28" s="152"/>
      <c r="H28" s="152"/>
    </row>
    <row r="29" spans="2:8" ht="15.75" x14ac:dyDescent="0.25">
      <c r="B29" s="151"/>
      <c r="C29" s="151"/>
      <c r="D29" s="151"/>
      <c r="E29" s="151"/>
      <c r="F29" s="152"/>
      <c r="G29" s="152"/>
      <c r="H29" s="152"/>
    </row>
    <row r="30" spans="2:8" ht="15.75" x14ac:dyDescent="0.25">
      <c r="B30" s="153" t="s">
        <v>79</v>
      </c>
      <c r="C30" s="153"/>
      <c r="D30" s="153"/>
      <c r="E30" s="153"/>
      <c r="F30" s="154">
        <f>SUM(F31:H33)</f>
        <v>1803695.96</v>
      </c>
      <c r="G30" s="154"/>
      <c r="H30" s="154"/>
    </row>
    <row r="31" spans="2:8" ht="15.75" x14ac:dyDescent="0.25">
      <c r="B31" s="151" t="s">
        <v>80</v>
      </c>
      <c r="C31" s="151"/>
      <c r="D31" s="151"/>
      <c r="E31" s="151"/>
      <c r="F31" s="152">
        <f>M59</f>
        <v>1803695.96</v>
      </c>
      <c r="G31" s="152"/>
      <c r="H31" s="152"/>
    </row>
    <row r="32" spans="2:8" ht="15.75" x14ac:dyDescent="0.25">
      <c r="B32" s="151" t="s">
        <v>81</v>
      </c>
      <c r="C32" s="151"/>
      <c r="D32" s="151"/>
      <c r="E32" s="151"/>
      <c r="F32" s="152">
        <v>0</v>
      </c>
      <c r="G32" s="152"/>
      <c r="H32" s="152"/>
    </row>
    <row r="33" spans="2:17" ht="15.75" x14ac:dyDescent="0.25">
      <c r="B33" s="151" t="s">
        <v>82</v>
      </c>
      <c r="C33" s="151"/>
      <c r="D33" s="151"/>
      <c r="E33" s="151"/>
      <c r="F33" s="152">
        <v>0</v>
      </c>
      <c r="G33" s="152"/>
      <c r="H33" s="152"/>
    </row>
    <row r="34" spans="2:17" ht="15.75" x14ac:dyDescent="0.25">
      <c r="B34" s="153" t="s">
        <v>83</v>
      </c>
      <c r="C34" s="153"/>
      <c r="D34" s="153"/>
      <c r="E34" s="153"/>
      <c r="F34" s="154">
        <f>F17+F30</f>
        <v>12024633.960000001</v>
      </c>
      <c r="G34" s="154"/>
      <c r="H34" s="154"/>
    </row>
    <row r="36" spans="2:17" ht="15.75" x14ac:dyDescent="0.25">
      <c r="B36" s="121" t="s">
        <v>84</v>
      </c>
      <c r="C36" s="121"/>
      <c r="D36" s="121"/>
      <c r="E36" s="121"/>
      <c r="F36" s="121"/>
      <c r="G36" s="121"/>
      <c r="H36" s="121"/>
    </row>
    <row r="37" spans="2:17" ht="16.149999999999999" customHeight="1" x14ac:dyDescent="0.25">
      <c r="B37" s="163" t="s">
        <v>85</v>
      </c>
      <c r="C37" s="122" t="s">
        <v>86</v>
      </c>
      <c r="D37" s="122" t="s">
        <v>87</v>
      </c>
      <c r="E37" s="122" t="s">
        <v>88</v>
      </c>
      <c r="F37" s="122" t="s">
        <v>89</v>
      </c>
      <c r="G37" s="122" t="s">
        <v>90</v>
      </c>
      <c r="H37" s="122" t="s">
        <v>91</v>
      </c>
      <c r="I37" s="122" t="s">
        <v>92</v>
      </c>
      <c r="J37" s="122"/>
      <c r="K37" s="122"/>
      <c r="L37" s="122"/>
      <c r="M37" s="122"/>
      <c r="N37" s="122" t="s">
        <v>6</v>
      </c>
      <c r="O37" s="122"/>
      <c r="P37" s="122" t="s">
        <v>93</v>
      </c>
      <c r="Q37" s="122" t="s">
        <v>94</v>
      </c>
    </row>
    <row r="38" spans="2:17" ht="46.9" customHeight="1" x14ac:dyDescent="0.25">
      <c r="B38" s="164"/>
      <c r="C38" s="122"/>
      <c r="D38" s="122"/>
      <c r="E38" s="122"/>
      <c r="F38" s="122"/>
      <c r="G38" s="122"/>
      <c r="H38" s="122"/>
      <c r="I38" s="122" t="s">
        <v>45</v>
      </c>
      <c r="J38" s="122" t="s">
        <v>95</v>
      </c>
      <c r="K38" s="122"/>
      <c r="L38" s="122"/>
      <c r="M38" s="122" t="s">
        <v>96</v>
      </c>
      <c r="N38" s="122" t="s">
        <v>97</v>
      </c>
      <c r="O38" s="122" t="s">
        <v>98</v>
      </c>
      <c r="P38" s="122"/>
      <c r="Q38" s="122"/>
    </row>
    <row r="39" spans="2:17" ht="96" customHeight="1" x14ac:dyDescent="0.25">
      <c r="B39" s="165"/>
      <c r="C39" s="122"/>
      <c r="D39" s="122"/>
      <c r="E39" s="122"/>
      <c r="F39" s="122"/>
      <c r="G39" s="122"/>
      <c r="H39" s="122"/>
      <c r="I39" s="122"/>
      <c r="J39" s="3" t="s">
        <v>99</v>
      </c>
      <c r="K39" s="3" t="s">
        <v>100</v>
      </c>
      <c r="L39" s="3" t="s">
        <v>101</v>
      </c>
      <c r="M39" s="122"/>
      <c r="N39" s="122"/>
      <c r="O39" s="122"/>
      <c r="P39" s="122"/>
      <c r="Q39" s="122"/>
    </row>
    <row r="40" spans="2:17" ht="15.75" x14ac:dyDescent="0.25">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75" x14ac:dyDescent="0.25">
      <c r="B41" s="166" t="s">
        <v>449</v>
      </c>
      <c r="C41" s="146" t="s">
        <v>102</v>
      </c>
      <c r="D41" s="119" t="s">
        <v>450</v>
      </c>
      <c r="E41" s="146" t="s">
        <v>451</v>
      </c>
      <c r="F41" s="146" t="s">
        <v>282</v>
      </c>
      <c r="G41" s="119" t="s">
        <v>283</v>
      </c>
      <c r="H41" s="146" t="s">
        <v>103</v>
      </c>
      <c r="I41" s="171">
        <f>SUM(J41:M41)</f>
        <v>12024633.960000001</v>
      </c>
      <c r="J41" s="171">
        <f>SUM(J45:J58)</f>
        <v>0</v>
      </c>
      <c r="K41" s="171">
        <f t="shared" ref="K41:M41" si="0">SUM(K45:K58)</f>
        <v>0</v>
      </c>
      <c r="L41" s="171">
        <f>SUM(L45:L58)</f>
        <v>10220938</v>
      </c>
      <c r="M41" s="171">
        <f t="shared" si="0"/>
        <v>1803695.96</v>
      </c>
      <c r="N41" s="119" t="s">
        <v>452</v>
      </c>
      <c r="O41" s="13">
        <f>O45+O47++O49+O51+O53+O55+O57</f>
        <v>202</v>
      </c>
      <c r="P41" s="158"/>
      <c r="Q41" s="146"/>
    </row>
    <row r="42" spans="2:17" ht="31.5" customHeight="1" x14ac:dyDescent="0.25">
      <c r="B42" s="167"/>
      <c r="C42" s="147"/>
      <c r="D42" s="126"/>
      <c r="E42" s="147"/>
      <c r="F42" s="147"/>
      <c r="G42" s="126"/>
      <c r="H42" s="147"/>
      <c r="I42" s="172"/>
      <c r="J42" s="172"/>
      <c r="K42" s="172"/>
      <c r="L42" s="172"/>
      <c r="M42" s="172"/>
      <c r="N42" s="139"/>
      <c r="O42" s="11" t="s">
        <v>23</v>
      </c>
      <c r="P42" s="161"/>
      <c r="Q42" s="147"/>
    </row>
    <row r="43" spans="2:17" ht="15.75" x14ac:dyDescent="0.25">
      <c r="B43" s="167"/>
      <c r="C43" s="147"/>
      <c r="D43" s="126"/>
      <c r="E43" s="147"/>
      <c r="F43" s="147"/>
      <c r="G43" s="126"/>
      <c r="H43" s="147"/>
      <c r="I43" s="172"/>
      <c r="J43" s="172"/>
      <c r="K43" s="172"/>
      <c r="L43" s="172"/>
      <c r="M43" s="172"/>
      <c r="N43" s="119" t="s">
        <v>453</v>
      </c>
      <c r="O43" s="13">
        <f>O46+O48+O50+O52+O54+O56+O58</f>
        <v>202</v>
      </c>
      <c r="P43" s="161"/>
      <c r="Q43" s="147"/>
    </row>
    <row r="44" spans="2:17" ht="17.25" customHeight="1" x14ac:dyDescent="0.25">
      <c r="B44" s="168"/>
      <c r="C44" s="148"/>
      <c r="D44" s="139"/>
      <c r="E44" s="148"/>
      <c r="F44" s="148"/>
      <c r="G44" s="139"/>
      <c r="H44" s="148"/>
      <c r="I44" s="186"/>
      <c r="J44" s="186"/>
      <c r="K44" s="186"/>
      <c r="L44" s="186"/>
      <c r="M44" s="186"/>
      <c r="N44" s="139"/>
      <c r="O44" s="11" t="s">
        <v>23</v>
      </c>
      <c r="P44" s="162"/>
      <c r="Q44" s="148"/>
    </row>
    <row r="45" spans="2:17" ht="48.75" customHeight="1" x14ac:dyDescent="0.25">
      <c r="B45" s="119" t="s">
        <v>454</v>
      </c>
      <c r="C45" s="149"/>
      <c r="D45" s="119" t="s">
        <v>293</v>
      </c>
      <c r="E45" s="146" t="s">
        <v>451</v>
      </c>
      <c r="F45" s="149"/>
      <c r="G45" s="119" t="s">
        <v>283</v>
      </c>
      <c r="H45" s="149"/>
      <c r="I45" s="171">
        <f>SUM(J45:M45)</f>
        <v>2350000</v>
      </c>
      <c r="J45" s="171">
        <v>0</v>
      </c>
      <c r="K45" s="171">
        <v>0</v>
      </c>
      <c r="L45" s="171">
        <v>1997500</v>
      </c>
      <c r="M45" s="171">
        <v>352500</v>
      </c>
      <c r="N45" s="49" t="s">
        <v>452</v>
      </c>
      <c r="O45" s="68">
        <v>50</v>
      </c>
      <c r="P45" s="146" t="s">
        <v>395</v>
      </c>
      <c r="Q45" s="146" t="s">
        <v>396</v>
      </c>
    </row>
    <row r="46" spans="2:17" ht="31.5" x14ac:dyDescent="0.25">
      <c r="B46" s="139"/>
      <c r="C46" s="238"/>
      <c r="D46" s="139"/>
      <c r="E46" s="148"/>
      <c r="F46" s="238"/>
      <c r="G46" s="139"/>
      <c r="H46" s="238"/>
      <c r="I46" s="186"/>
      <c r="J46" s="186"/>
      <c r="K46" s="186"/>
      <c r="L46" s="186"/>
      <c r="M46" s="186"/>
      <c r="N46" s="51" t="s">
        <v>455</v>
      </c>
      <c r="O46" s="71">
        <v>50</v>
      </c>
      <c r="P46" s="210"/>
      <c r="Q46" s="148"/>
    </row>
    <row r="47" spans="2:17" ht="48.75" customHeight="1" x14ac:dyDescent="0.25">
      <c r="B47" s="119" t="s">
        <v>456</v>
      </c>
      <c r="C47" s="149"/>
      <c r="D47" s="119" t="s">
        <v>303</v>
      </c>
      <c r="E47" s="146" t="s">
        <v>451</v>
      </c>
      <c r="F47" s="149"/>
      <c r="G47" s="119" t="s">
        <v>283</v>
      </c>
      <c r="H47" s="149"/>
      <c r="I47" s="171">
        <f>SUM(J47:M47)</f>
        <v>2324000</v>
      </c>
      <c r="J47" s="171">
        <v>0</v>
      </c>
      <c r="K47" s="171">
        <v>0</v>
      </c>
      <c r="L47" s="171">
        <v>1975400</v>
      </c>
      <c r="M47" s="171">
        <v>348600</v>
      </c>
      <c r="N47" s="49" t="s">
        <v>452</v>
      </c>
      <c r="O47" s="68">
        <v>8</v>
      </c>
      <c r="P47" s="146" t="s">
        <v>367</v>
      </c>
      <c r="Q47" s="146" t="s">
        <v>349</v>
      </c>
    </row>
    <row r="48" spans="2:17" ht="31.5" x14ac:dyDescent="0.25">
      <c r="B48" s="139"/>
      <c r="C48" s="238"/>
      <c r="D48" s="139"/>
      <c r="E48" s="148"/>
      <c r="F48" s="238"/>
      <c r="G48" s="139"/>
      <c r="H48" s="238"/>
      <c r="I48" s="186"/>
      <c r="J48" s="186"/>
      <c r="K48" s="186"/>
      <c r="L48" s="186"/>
      <c r="M48" s="186"/>
      <c r="N48" s="51" t="s">
        <v>455</v>
      </c>
      <c r="O48" s="71">
        <v>8</v>
      </c>
      <c r="P48" s="210"/>
      <c r="Q48" s="148"/>
    </row>
    <row r="49" spans="2:17" ht="56.25" customHeight="1" x14ac:dyDescent="0.25">
      <c r="B49" s="119" t="s">
        <v>457</v>
      </c>
      <c r="C49" s="149"/>
      <c r="D49" s="119" t="s">
        <v>303</v>
      </c>
      <c r="E49" s="146" t="s">
        <v>451</v>
      </c>
      <c r="F49" s="149"/>
      <c r="G49" s="119" t="s">
        <v>283</v>
      </c>
      <c r="H49" s="149"/>
      <c r="I49" s="171">
        <f>SUM(J49:M49)</f>
        <v>948000</v>
      </c>
      <c r="J49" s="171">
        <v>0</v>
      </c>
      <c r="K49" s="171">
        <v>0</v>
      </c>
      <c r="L49" s="171">
        <v>805800</v>
      </c>
      <c r="M49" s="171">
        <v>142200</v>
      </c>
      <c r="N49" s="49" t="s">
        <v>452</v>
      </c>
      <c r="O49" s="68">
        <v>11</v>
      </c>
      <c r="P49" s="146" t="s">
        <v>305</v>
      </c>
      <c r="Q49" s="146" t="s">
        <v>379</v>
      </c>
    </row>
    <row r="50" spans="2:17" ht="56.25" customHeight="1" x14ac:dyDescent="0.25">
      <c r="B50" s="139"/>
      <c r="C50" s="238"/>
      <c r="D50" s="139"/>
      <c r="E50" s="148"/>
      <c r="F50" s="238"/>
      <c r="G50" s="139"/>
      <c r="H50" s="238"/>
      <c r="I50" s="186"/>
      <c r="J50" s="186"/>
      <c r="K50" s="186"/>
      <c r="L50" s="186"/>
      <c r="M50" s="186"/>
      <c r="N50" s="51" t="s">
        <v>455</v>
      </c>
      <c r="O50" s="71">
        <v>11</v>
      </c>
      <c r="P50" s="210"/>
      <c r="Q50" s="148"/>
    </row>
    <row r="51" spans="2:17" ht="48.75" customHeight="1" x14ac:dyDescent="0.25">
      <c r="B51" s="119" t="s">
        <v>458</v>
      </c>
      <c r="C51" s="149"/>
      <c r="D51" s="119" t="s">
        <v>309</v>
      </c>
      <c r="E51" s="146" t="s">
        <v>451</v>
      </c>
      <c r="F51" s="149"/>
      <c r="G51" s="119" t="s">
        <v>283</v>
      </c>
      <c r="H51" s="149"/>
      <c r="I51" s="171">
        <f>SUM(J51:M51)</f>
        <v>1150000</v>
      </c>
      <c r="J51" s="171">
        <v>0</v>
      </c>
      <c r="K51" s="171">
        <v>0</v>
      </c>
      <c r="L51" s="171">
        <v>977500</v>
      </c>
      <c r="M51" s="171">
        <v>172500</v>
      </c>
      <c r="N51" s="49" t="s">
        <v>452</v>
      </c>
      <c r="O51" s="68">
        <v>37</v>
      </c>
      <c r="P51" s="146" t="s">
        <v>295</v>
      </c>
      <c r="Q51" s="146" t="s">
        <v>387</v>
      </c>
    </row>
    <row r="52" spans="2:17" ht="31.5" x14ac:dyDescent="0.25">
      <c r="B52" s="139"/>
      <c r="C52" s="238"/>
      <c r="D52" s="139"/>
      <c r="E52" s="148"/>
      <c r="F52" s="238"/>
      <c r="G52" s="139"/>
      <c r="H52" s="238"/>
      <c r="I52" s="186"/>
      <c r="J52" s="186"/>
      <c r="K52" s="186"/>
      <c r="L52" s="186"/>
      <c r="M52" s="186"/>
      <c r="N52" s="51" t="s">
        <v>455</v>
      </c>
      <c r="O52" s="71">
        <v>37</v>
      </c>
      <c r="P52" s="210"/>
      <c r="Q52" s="148"/>
    </row>
    <row r="53" spans="2:17" ht="48.75" customHeight="1" x14ac:dyDescent="0.25">
      <c r="B53" s="119" t="s">
        <v>459</v>
      </c>
      <c r="C53" s="149"/>
      <c r="D53" s="119" t="s">
        <v>393</v>
      </c>
      <c r="E53" s="146" t="s">
        <v>451</v>
      </c>
      <c r="F53" s="149"/>
      <c r="G53" s="119" t="s">
        <v>283</v>
      </c>
      <c r="H53" s="149"/>
      <c r="I53" s="171">
        <f>SUM(J53:M53)</f>
        <v>3500000</v>
      </c>
      <c r="J53" s="171">
        <v>0</v>
      </c>
      <c r="K53" s="171">
        <v>0</v>
      </c>
      <c r="L53" s="171">
        <v>2975000</v>
      </c>
      <c r="M53" s="171">
        <v>525000</v>
      </c>
      <c r="N53" s="49" t="s">
        <v>452</v>
      </c>
      <c r="O53" s="68">
        <v>50</v>
      </c>
      <c r="P53" s="146" t="s">
        <v>395</v>
      </c>
      <c r="Q53" s="146" t="s">
        <v>382</v>
      </c>
    </row>
    <row r="54" spans="2:17" ht="31.5" x14ac:dyDescent="0.25">
      <c r="B54" s="139"/>
      <c r="C54" s="238"/>
      <c r="D54" s="139"/>
      <c r="E54" s="148"/>
      <c r="F54" s="238"/>
      <c r="G54" s="139"/>
      <c r="H54" s="238"/>
      <c r="I54" s="186"/>
      <c r="J54" s="186"/>
      <c r="K54" s="186"/>
      <c r="L54" s="186"/>
      <c r="M54" s="186"/>
      <c r="N54" s="51" t="s">
        <v>455</v>
      </c>
      <c r="O54" s="71">
        <v>50</v>
      </c>
      <c r="P54" s="210"/>
      <c r="Q54" s="148"/>
    </row>
    <row r="55" spans="2:17" ht="48.75" customHeight="1" x14ac:dyDescent="0.25">
      <c r="B55" s="119" t="s">
        <v>460</v>
      </c>
      <c r="C55" s="149"/>
      <c r="D55" s="119" t="s">
        <v>315</v>
      </c>
      <c r="E55" s="146" t="s">
        <v>451</v>
      </c>
      <c r="F55" s="149"/>
      <c r="G55" s="119" t="s">
        <v>283</v>
      </c>
      <c r="H55" s="149"/>
      <c r="I55" s="171">
        <f>SUM(J55:M55)</f>
        <v>452633.96</v>
      </c>
      <c r="J55" s="171">
        <v>0</v>
      </c>
      <c r="K55" s="171">
        <v>0</v>
      </c>
      <c r="L55" s="171">
        <v>384738</v>
      </c>
      <c r="M55" s="171">
        <v>67895.960000000006</v>
      </c>
      <c r="N55" s="49" t="s">
        <v>452</v>
      </c>
      <c r="O55" s="68">
        <v>28</v>
      </c>
      <c r="P55" s="146" t="s">
        <v>297</v>
      </c>
      <c r="Q55" s="146" t="s">
        <v>387</v>
      </c>
    </row>
    <row r="56" spans="2:17" ht="31.5" x14ac:dyDescent="0.25">
      <c r="B56" s="139"/>
      <c r="C56" s="238"/>
      <c r="D56" s="139"/>
      <c r="E56" s="148"/>
      <c r="F56" s="238"/>
      <c r="G56" s="139"/>
      <c r="H56" s="238"/>
      <c r="I56" s="186"/>
      <c r="J56" s="186"/>
      <c r="K56" s="186"/>
      <c r="L56" s="186"/>
      <c r="M56" s="186"/>
      <c r="N56" s="51" t="s">
        <v>455</v>
      </c>
      <c r="O56" s="71">
        <v>28</v>
      </c>
      <c r="P56" s="210"/>
      <c r="Q56" s="148"/>
    </row>
    <row r="57" spans="2:17" ht="48.75" customHeight="1" x14ac:dyDescent="0.25">
      <c r="B57" s="119" t="s">
        <v>461</v>
      </c>
      <c r="C57" s="149"/>
      <c r="D57" s="119" t="s">
        <v>321</v>
      </c>
      <c r="E57" s="146" t="s">
        <v>451</v>
      </c>
      <c r="F57" s="149"/>
      <c r="G57" s="119" t="s">
        <v>283</v>
      </c>
      <c r="H57" s="149"/>
      <c r="I57" s="171">
        <f>SUM(J57:M57)</f>
        <v>1300000</v>
      </c>
      <c r="J57" s="171">
        <v>0</v>
      </c>
      <c r="K57" s="171">
        <v>0</v>
      </c>
      <c r="L57" s="171">
        <v>1105000</v>
      </c>
      <c r="M57" s="171">
        <v>195000</v>
      </c>
      <c r="N57" s="49" t="s">
        <v>452</v>
      </c>
      <c r="O57" s="68">
        <v>18</v>
      </c>
      <c r="P57" s="146" t="s">
        <v>395</v>
      </c>
      <c r="Q57" s="146" t="s">
        <v>379</v>
      </c>
    </row>
    <row r="58" spans="2:17" ht="31.5" x14ac:dyDescent="0.25">
      <c r="B58" s="139"/>
      <c r="C58" s="238"/>
      <c r="D58" s="139"/>
      <c r="E58" s="148"/>
      <c r="F58" s="238"/>
      <c r="G58" s="139"/>
      <c r="H58" s="238"/>
      <c r="I58" s="186"/>
      <c r="J58" s="186"/>
      <c r="K58" s="186"/>
      <c r="L58" s="186"/>
      <c r="M58" s="186"/>
      <c r="N58" s="51" t="s">
        <v>455</v>
      </c>
      <c r="O58" s="71">
        <v>18</v>
      </c>
      <c r="P58" s="210"/>
      <c r="Q58" s="148"/>
    </row>
    <row r="59" spans="2:17" ht="15.75" x14ac:dyDescent="0.25">
      <c r="B59" s="140" t="s">
        <v>106</v>
      </c>
      <c r="C59" s="140"/>
      <c r="D59" s="140"/>
      <c r="E59" s="140"/>
      <c r="F59" s="140"/>
      <c r="G59" s="140"/>
      <c r="H59" s="140"/>
      <c r="I59" s="74">
        <f>I41</f>
        <v>12024633.960000001</v>
      </c>
      <c r="J59" s="75">
        <f t="shared" ref="J59:M59" si="1">J41</f>
        <v>0</v>
      </c>
      <c r="K59" s="75">
        <f t="shared" si="1"/>
        <v>0</v>
      </c>
      <c r="L59" s="74">
        <f t="shared" si="1"/>
        <v>10220938</v>
      </c>
      <c r="M59" s="74">
        <f t="shared" si="1"/>
        <v>1803695.96</v>
      </c>
      <c r="N59" s="155"/>
      <c r="O59" s="155"/>
      <c r="P59" s="155"/>
      <c r="Q59" s="155"/>
    </row>
    <row r="61" spans="2:17" ht="15.75" x14ac:dyDescent="0.25">
      <c r="B61" s="169" t="s">
        <v>107</v>
      </c>
      <c r="C61" s="169"/>
      <c r="D61" s="169"/>
      <c r="E61" s="169"/>
    </row>
    <row r="62" spans="2:17" ht="35.450000000000003" customHeight="1" x14ac:dyDescent="0.25">
      <c r="B62" s="10" t="s">
        <v>3</v>
      </c>
      <c r="C62" s="122" t="s">
        <v>108</v>
      </c>
      <c r="D62" s="122"/>
      <c r="E62" s="122"/>
      <c r="F62" s="123" t="s">
        <v>109</v>
      </c>
      <c r="G62" s="123"/>
      <c r="H62" s="123"/>
      <c r="I62" s="123"/>
      <c r="J62" s="122" t="s">
        <v>110</v>
      </c>
      <c r="K62" s="123"/>
      <c r="L62" s="123"/>
      <c r="M62" s="123"/>
    </row>
    <row r="63" spans="2:17" ht="15.75" x14ac:dyDescent="0.25">
      <c r="B63" s="4">
        <v>1</v>
      </c>
      <c r="C63" s="156">
        <v>2</v>
      </c>
      <c r="D63" s="156"/>
      <c r="E63" s="156"/>
      <c r="F63" s="156">
        <v>3</v>
      </c>
      <c r="G63" s="156"/>
      <c r="H63" s="156"/>
      <c r="I63" s="156"/>
      <c r="J63" s="156">
        <v>4</v>
      </c>
      <c r="K63" s="156"/>
      <c r="L63" s="156"/>
      <c r="M63" s="156"/>
    </row>
    <row r="64" spans="2:17" ht="31.5" customHeight="1" x14ac:dyDescent="0.25">
      <c r="B64" s="8"/>
      <c r="C64" s="133" t="s">
        <v>327</v>
      </c>
      <c r="D64" s="133"/>
      <c r="E64" s="133"/>
      <c r="F64" s="170"/>
      <c r="G64" s="170"/>
      <c r="H64" s="170"/>
      <c r="I64" s="170"/>
      <c r="J64" s="170"/>
      <c r="K64" s="170"/>
      <c r="L64" s="170"/>
      <c r="M64" s="170"/>
    </row>
    <row r="66" spans="2:13" ht="15.75" x14ac:dyDescent="0.25">
      <c r="B66" s="169" t="s">
        <v>111</v>
      </c>
      <c r="C66" s="169"/>
      <c r="D66" s="169"/>
      <c r="E66" s="169"/>
      <c r="F66" s="169"/>
    </row>
    <row r="67" spans="2:13" ht="33.6" customHeight="1" x14ac:dyDescent="0.25">
      <c r="B67" s="10" t="s">
        <v>3</v>
      </c>
      <c r="C67" s="123" t="s">
        <v>112</v>
      </c>
      <c r="D67" s="123"/>
      <c r="E67" s="123"/>
      <c r="F67" s="123" t="s">
        <v>109</v>
      </c>
      <c r="G67" s="123"/>
      <c r="H67" s="123"/>
      <c r="I67" s="123"/>
      <c r="J67" s="122" t="s">
        <v>113</v>
      </c>
      <c r="K67" s="123"/>
      <c r="L67" s="123"/>
      <c r="M67" s="123"/>
    </row>
    <row r="68" spans="2:13" ht="15.75" x14ac:dyDescent="0.25">
      <c r="B68" s="4">
        <v>1</v>
      </c>
      <c r="C68" s="156">
        <v>2</v>
      </c>
      <c r="D68" s="156"/>
      <c r="E68" s="156"/>
      <c r="F68" s="156">
        <v>3</v>
      </c>
      <c r="G68" s="156"/>
      <c r="H68" s="156"/>
      <c r="I68" s="156"/>
      <c r="J68" s="156">
        <v>4</v>
      </c>
      <c r="K68" s="156"/>
      <c r="L68" s="156"/>
      <c r="M68" s="156"/>
    </row>
    <row r="69" spans="2:13" ht="46.5" customHeight="1" x14ac:dyDescent="0.25">
      <c r="B69" s="8"/>
      <c r="C69" s="133" t="s">
        <v>328</v>
      </c>
      <c r="D69" s="133"/>
      <c r="E69" s="133"/>
      <c r="F69" s="170"/>
      <c r="G69" s="170"/>
      <c r="H69" s="170"/>
      <c r="I69" s="170"/>
      <c r="J69" s="170"/>
      <c r="K69" s="170"/>
      <c r="L69" s="170"/>
      <c r="M69" s="170"/>
    </row>
    <row r="71" spans="2:13" ht="15.75" x14ac:dyDescent="0.25">
      <c r="B71" s="169" t="s">
        <v>114</v>
      </c>
      <c r="C71" s="169"/>
      <c r="D71" s="169"/>
    </row>
    <row r="72" spans="2:13" ht="38.450000000000003" customHeight="1" x14ac:dyDescent="0.25">
      <c r="B72" s="10" t="s">
        <v>3</v>
      </c>
      <c r="C72" s="122" t="s">
        <v>115</v>
      </c>
      <c r="D72" s="122"/>
      <c r="E72" s="122"/>
      <c r="F72" s="173" t="s">
        <v>116</v>
      </c>
      <c r="G72" s="174"/>
      <c r="H72" s="174"/>
      <c r="I72" s="174"/>
      <c r="J72" s="174"/>
      <c r="K72" s="174"/>
      <c r="L72" s="174"/>
      <c r="M72" s="175"/>
    </row>
    <row r="73" spans="2:13" ht="15.75" x14ac:dyDescent="0.25">
      <c r="B73" s="4">
        <v>1</v>
      </c>
      <c r="C73" s="156">
        <v>2</v>
      </c>
      <c r="D73" s="156"/>
      <c r="E73" s="156"/>
      <c r="F73" s="176">
        <v>3</v>
      </c>
      <c r="G73" s="177"/>
      <c r="H73" s="177"/>
      <c r="I73" s="177"/>
      <c r="J73" s="177"/>
      <c r="K73" s="177"/>
      <c r="L73" s="177"/>
      <c r="M73" s="178"/>
    </row>
    <row r="74" spans="2:13" ht="14.45" customHeight="1" x14ac:dyDescent="0.25">
      <c r="B74" s="34" t="s">
        <v>15</v>
      </c>
      <c r="C74" s="182"/>
      <c r="D74" s="182"/>
      <c r="E74" s="182"/>
      <c r="F74" s="183"/>
      <c r="G74" s="184"/>
      <c r="H74" s="184"/>
      <c r="I74" s="184"/>
      <c r="J74" s="184"/>
      <c r="K74" s="184"/>
      <c r="L74" s="184"/>
      <c r="M74" s="185"/>
    </row>
    <row r="76" spans="2:13" ht="15.75" x14ac:dyDescent="0.25">
      <c r="B76" s="169" t="s">
        <v>117</v>
      </c>
      <c r="C76" s="169"/>
      <c r="D76" s="169"/>
      <c r="E76" s="169"/>
      <c r="F76" s="169"/>
      <c r="G76" s="169"/>
    </row>
    <row r="77" spans="2:13" ht="15.6" customHeight="1" x14ac:dyDescent="0.25">
      <c r="B77" s="10" t="s">
        <v>3</v>
      </c>
      <c r="C77" s="173" t="s">
        <v>118</v>
      </c>
      <c r="D77" s="174"/>
      <c r="E77" s="174"/>
      <c r="F77" s="174"/>
      <c r="G77" s="174"/>
      <c r="H77" s="174"/>
      <c r="I77" s="174"/>
      <c r="J77" s="174"/>
      <c r="K77" s="174"/>
      <c r="L77" s="174"/>
      <c r="M77" s="175"/>
    </row>
    <row r="78" spans="2:13" ht="15.75" x14ac:dyDescent="0.25">
      <c r="B78" s="4">
        <v>1</v>
      </c>
      <c r="C78" s="176">
        <v>2</v>
      </c>
      <c r="D78" s="177"/>
      <c r="E78" s="177"/>
      <c r="F78" s="177"/>
      <c r="G78" s="177"/>
      <c r="H78" s="177"/>
      <c r="I78" s="177"/>
      <c r="J78" s="177"/>
      <c r="K78" s="177"/>
      <c r="L78" s="177"/>
      <c r="M78" s="178"/>
    </row>
    <row r="79" spans="2:13" ht="15.75" x14ac:dyDescent="0.25">
      <c r="B79" s="8"/>
      <c r="C79" s="179" t="s">
        <v>329</v>
      </c>
      <c r="D79" s="180"/>
      <c r="E79" s="180"/>
      <c r="F79" s="180"/>
      <c r="G79" s="180"/>
      <c r="H79" s="180"/>
      <c r="I79" s="180"/>
      <c r="J79" s="180"/>
      <c r="K79" s="180"/>
      <c r="L79" s="180"/>
      <c r="M79" s="181"/>
    </row>
  </sheetData>
  <mergeCells count="225">
    <mergeCell ref="P57:P58"/>
    <mergeCell ref="Q57:Q58"/>
    <mergeCell ref="Q41:Q44"/>
    <mergeCell ref="P41:P44"/>
    <mergeCell ref="H57:H58"/>
    <mergeCell ref="I57:I58"/>
    <mergeCell ref="J57:J58"/>
    <mergeCell ref="K57:K58"/>
    <mergeCell ref="L57:L58"/>
    <mergeCell ref="M57:M58"/>
    <mergeCell ref="M55:M56"/>
    <mergeCell ref="P55:P56"/>
    <mergeCell ref="Q55:Q56"/>
    <mergeCell ref="P53:P54"/>
    <mergeCell ref="Q53:Q54"/>
    <mergeCell ref="H53:H54"/>
    <mergeCell ref="I53:I54"/>
    <mergeCell ref="J53:J54"/>
    <mergeCell ref="K53:K54"/>
    <mergeCell ref="L53:L54"/>
    <mergeCell ref="M53:M54"/>
    <mergeCell ref="M51:M52"/>
    <mergeCell ref="P51:P52"/>
    <mergeCell ref="Q51:Q52"/>
    <mergeCell ref="B57:B58"/>
    <mergeCell ref="C57:C58"/>
    <mergeCell ref="D57:D58"/>
    <mergeCell ref="E57:E58"/>
    <mergeCell ref="F57:F58"/>
    <mergeCell ref="G57:G58"/>
    <mergeCell ref="J55:J56"/>
    <mergeCell ref="K55:K56"/>
    <mergeCell ref="L55:L56"/>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J51:J52"/>
    <mergeCell ref="K51:K52"/>
    <mergeCell ref="L51:L52"/>
    <mergeCell ref="B51:B52"/>
    <mergeCell ref="C51:C52"/>
    <mergeCell ref="D51:D52"/>
    <mergeCell ref="E51:E52"/>
    <mergeCell ref="F51:F52"/>
    <mergeCell ref="G51:G52"/>
    <mergeCell ref="H51:H52"/>
    <mergeCell ref="I51:I52"/>
    <mergeCell ref="H49:H50"/>
    <mergeCell ref="I49:I50"/>
    <mergeCell ref="P47:P48"/>
    <mergeCell ref="Q47:Q48"/>
    <mergeCell ref="B49:B50"/>
    <mergeCell ref="C49:C50"/>
    <mergeCell ref="D49:D50"/>
    <mergeCell ref="E49:E50"/>
    <mergeCell ref="F49:F50"/>
    <mergeCell ref="G49:G50"/>
    <mergeCell ref="F47:F48"/>
    <mergeCell ref="G47:G48"/>
    <mergeCell ref="H47:H48"/>
    <mergeCell ref="I47:I48"/>
    <mergeCell ref="J47:J48"/>
    <mergeCell ref="K47:K48"/>
    <mergeCell ref="P49:P50"/>
    <mergeCell ref="Q49:Q50"/>
    <mergeCell ref="J49:J50"/>
    <mergeCell ref="K49:K50"/>
    <mergeCell ref="L49:L50"/>
    <mergeCell ref="M49:M50"/>
    <mergeCell ref="D45:D46"/>
    <mergeCell ref="C45:C46"/>
    <mergeCell ref="B45:B46"/>
    <mergeCell ref="B47:B48"/>
    <mergeCell ref="C47:C48"/>
    <mergeCell ref="D47:D48"/>
    <mergeCell ref="E47:E48"/>
    <mergeCell ref="M45:M46"/>
    <mergeCell ref="L45:L46"/>
    <mergeCell ref="K45:K46"/>
    <mergeCell ref="J45:J46"/>
    <mergeCell ref="I45:I46"/>
    <mergeCell ref="H45:H46"/>
    <mergeCell ref="G45:G46"/>
    <mergeCell ref="F45:F46"/>
    <mergeCell ref="L47:L48"/>
    <mergeCell ref="M47:M48"/>
    <mergeCell ref="F41:F44"/>
    <mergeCell ref="E41:E44"/>
    <mergeCell ref="D41:D44"/>
    <mergeCell ref="C41:C44"/>
    <mergeCell ref="B41:B44"/>
    <mergeCell ref="C78:M78"/>
    <mergeCell ref="C79:M79"/>
    <mergeCell ref="N41:N42"/>
    <mergeCell ref="N43:N44"/>
    <mergeCell ref="M41:M44"/>
    <mergeCell ref="L41:L44"/>
    <mergeCell ref="K41:K44"/>
    <mergeCell ref="J41:J44"/>
    <mergeCell ref="I41:I44"/>
    <mergeCell ref="H41:H44"/>
    <mergeCell ref="C73:E73"/>
    <mergeCell ref="F73:M73"/>
    <mergeCell ref="C74:E74"/>
    <mergeCell ref="F74:M74"/>
    <mergeCell ref="B76:G76"/>
    <mergeCell ref="C77:M77"/>
    <mergeCell ref="C69:E69"/>
    <mergeCell ref="F69:I69"/>
    <mergeCell ref="E45:E46"/>
    <mergeCell ref="J69:M69"/>
    <mergeCell ref="B71:D71"/>
    <mergeCell ref="C72:E72"/>
    <mergeCell ref="F72:M72"/>
    <mergeCell ref="B66:F66"/>
    <mergeCell ref="C67:E67"/>
    <mergeCell ref="F67:I67"/>
    <mergeCell ref="J67:M67"/>
    <mergeCell ref="C68:E68"/>
    <mergeCell ref="F68:I68"/>
    <mergeCell ref="J68:M68"/>
    <mergeCell ref="C63:E63"/>
    <mergeCell ref="F63:I63"/>
    <mergeCell ref="J63:M63"/>
    <mergeCell ref="C64:E64"/>
    <mergeCell ref="F64:I64"/>
    <mergeCell ref="J64:M64"/>
    <mergeCell ref="B59:H59"/>
    <mergeCell ref="N59:Q59"/>
    <mergeCell ref="B61:E61"/>
    <mergeCell ref="C62:E62"/>
    <mergeCell ref="F62:I62"/>
    <mergeCell ref="J62:M62"/>
    <mergeCell ref="O38:O39"/>
    <mergeCell ref="P45:P46"/>
    <mergeCell ref="Q45:Q46"/>
    <mergeCell ref="G37:G39"/>
    <mergeCell ref="H37:H39"/>
    <mergeCell ref="I37:M37"/>
    <mergeCell ref="N37:O37"/>
    <mergeCell ref="P37:P39"/>
    <mergeCell ref="Q37:Q39"/>
    <mergeCell ref="I38:I39"/>
    <mergeCell ref="J38:L38"/>
    <mergeCell ref="M38:M39"/>
    <mergeCell ref="N38:N39"/>
    <mergeCell ref="G41:G44"/>
    <mergeCell ref="B33:E33"/>
    <mergeCell ref="F33:H33"/>
    <mergeCell ref="B34:E34"/>
    <mergeCell ref="F34:H34"/>
    <mergeCell ref="B36:H36"/>
    <mergeCell ref="B37:B39"/>
    <mergeCell ref="C37:C39"/>
    <mergeCell ref="D37:D39"/>
    <mergeCell ref="E37:E39"/>
    <mergeCell ref="F37:F39"/>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1:E21"/>
    <mergeCell ref="F21:H21"/>
    <mergeCell ref="B22:E22"/>
    <mergeCell ref="F22:H22"/>
    <mergeCell ref="B23:E23"/>
    <mergeCell ref="F23:H23"/>
    <mergeCell ref="B18:E18"/>
    <mergeCell ref="F18:H18"/>
    <mergeCell ref="B19:E19"/>
    <mergeCell ref="F19:H19"/>
    <mergeCell ref="B20:E20"/>
    <mergeCell ref="F20:H20"/>
    <mergeCell ref="B14:G14"/>
    <mergeCell ref="B15:E15"/>
    <mergeCell ref="F15:H15"/>
    <mergeCell ref="B16:E16"/>
    <mergeCell ref="F16:H16"/>
    <mergeCell ref="B17:E17"/>
    <mergeCell ref="F17:H17"/>
    <mergeCell ref="K11:M11"/>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7"/>
  <sheetViews>
    <sheetView topLeftCell="A63" zoomScaleNormal="100" workbookViewId="0">
      <selection activeCell="T62" sqref="T6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141" t="s">
        <v>510</v>
      </c>
      <c r="C2" s="141"/>
      <c r="D2" s="141"/>
      <c r="E2" s="141"/>
      <c r="F2" s="141"/>
      <c r="G2" s="141"/>
      <c r="H2" s="141"/>
      <c r="I2" s="141"/>
      <c r="J2" s="141"/>
      <c r="K2" s="141"/>
      <c r="L2" s="141"/>
      <c r="M2" s="141"/>
      <c r="N2" s="141"/>
      <c r="O2" s="141"/>
      <c r="P2" s="141"/>
      <c r="Q2" s="141"/>
    </row>
    <row r="3" spans="2:17" ht="15.75" x14ac:dyDescent="0.25">
      <c r="B3" s="6"/>
      <c r="C3" s="6"/>
      <c r="D3" s="6"/>
      <c r="E3" s="6"/>
      <c r="F3" s="6"/>
      <c r="G3" s="6"/>
      <c r="H3" s="6"/>
      <c r="I3" s="6"/>
      <c r="J3" s="6"/>
      <c r="K3" s="6"/>
      <c r="L3" s="6"/>
      <c r="M3" s="6"/>
      <c r="N3" s="6"/>
      <c r="O3" s="6"/>
      <c r="P3" s="6"/>
      <c r="Q3" s="6"/>
    </row>
    <row r="4" spans="2:17" ht="32.25" customHeight="1" x14ac:dyDescent="0.25">
      <c r="B4" s="239" t="s">
        <v>602</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21.6" customHeight="1" x14ac:dyDescent="0.25">
      <c r="B7" s="123" t="s">
        <v>3</v>
      </c>
      <c r="C7" s="123" t="s">
        <v>59</v>
      </c>
      <c r="D7" s="123"/>
      <c r="E7" s="122" t="s">
        <v>60</v>
      </c>
      <c r="F7" s="122"/>
      <c r="G7" s="122"/>
      <c r="H7" s="122" t="s">
        <v>61</v>
      </c>
      <c r="I7" s="122"/>
      <c r="J7" s="122"/>
      <c r="K7" s="123" t="s">
        <v>62</v>
      </c>
      <c r="L7" s="123"/>
      <c r="M7" s="123"/>
      <c r="N7" s="123"/>
    </row>
    <row r="8" spans="2:17" ht="34.15" customHeight="1"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4" t="s">
        <v>545</v>
      </c>
      <c r="D10" s="195"/>
      <c r="E10" s="198" t="s">
        <v>546</v>
      </c>
      <c r="F10" s="199"/>
      <c r="G10" s="200"/>
      <c r="H10" s="157">
        <v>0</v>
      </c>
      <c r="I10" s="158"/>
      <c r="J10" s="158"/>
      <c r="K10" s="157">
        <v>0</v>
      </c>
      <c r="L10" s="158"/>
      <c r="M10" s="158"/>
      <c r="N10" s="13">
        <v>715</v>
      </c>
    </row>
    <row r="11" spans="2:17" ht="54" customHeight="1" x14ac:dyDescent="0.25">
      <c r="B11" s="193"/>
      <c r="C11" s="196"/>
      <c r="D11" s="197"/>
      <c r="E11" s="201"/>
      <c r="F11" s="202"/>
      <c r="G11" s="203"/>
      <c r="H11" s="187" t="s">
        <v>20</v>
      </c>
      <c r="I11" s="188"/>
      <c r="J11" s="189"/>
      <c r="K11" s="187" t="s">
        <v>18</v>
      </c>
      <c r="L11" s="188"/>
      <c r="M11" s="189"/>
      <c r="N11" s="11" t="s">
        <v>23</v>
      </c>
      <c r="O11" s="60"/>
      <c r="P11" s="61"/>
    </row>
    <row r="12" spans="2:17" ht="15.75" x14ac:dyDescent="0.25">
      <c r="B12" s="192" t="s">
        <v>48</v>
      </c>
      <c r="C12" s="194" t="s">
        <v>547</v>
      </c>
      <c r="D12" s="195"/>
      <c r="E12" s="198" t="s">
        <v>548</v>
      </c>
      <c r="F12" s="199"/>
      <c r="G12" s="200"/>
      <c r="H12" s="157">
        <v>0</v>
      </c>
      <c r="I12" s="159"/>
      <c r="J12" s="159"/>
      <c r="K12" s="157">
        <v>0</v>
      </c>
      <c r="L12" s="159"/>
      <c r="M12" s="159"/>
      <c r="N12" s="13">
        <v>85</v>
      </c>
    </row>
    <row r="13" spans="2:17" ht="33" customHeight="1" x14ac:dyDescent="0.25">
      <c r="B13" s="193"/>
      <c r="C13" s="196"/>
      <c r="D13" s="197"/>
      <c r="E13" s="201"/>
      <c r="F13" s="202"/>
      <c r="G13" s="203"/>
      <c r="H13" s="187" t="s">
        <v>21</v>
      </c>
      <c r="I13" s="188"/>
      <c r="J13" s="189"/>
      <c r="K13" s="187" t="s">
        <v>18</v>
      </c>
      <c r="L13" s="188"/>
      <c r="M13" s="189"/>
      <c r="N13" s="11" t="s">
        <v>23</v>
      </c>
    </row>
    <row r="16" spans="2:17" ht="15.75" x14ac:dyDescent="0.25">
      <c r="B16" s="121" t="s">
        <v>72</v>
      </c>
      <c r="C16" s="121"/>
      <c r="D16" s="121"/>
      <c r="E16" s="121"/>
      <c r="F16" s="121"/>
      <c r="G16" s="121"/>
    </row>
    <row r="17" spans="2:8" ht="15.75" x14ac:dyDescent="0.25">
      <c r="B17" s="190" t="s">
        <v>73</v>
      </c>
      <c r="C17" s="190"/>
      <c r="D17" s="190"/>
      <c r="E17" s="190"/>
      <c r="F17" s="190" t="s">
        <v>74</v>
      </c>
      <c r="G17" s="190"/>
      <c r="H17" s="190"/>
    </row>
    <row r="18" spans="2:8" ht="15.75" x14ac:dyDescent="0.25">
      <c r="B18" s="191">
        <v>1</v>
      </c>
      <c r="C18" s="191"/>
      <c r="D18" s="191"/>
      <c r="E18" s="191"/>
      <c r="F18" s="191">
        <v>2</v>
      </c>
      <c r="G18" s="191"/>
      <c r="H18" s="191"/>
    </row>
    <row r="19" spans="2:8" ht="15.75" x14ac:dyDescent="0.25">
      <c r="B19" s="153" t="s">
        <v>75</v>
      </c>
      <c r="C19" s="153"/>
      <c r="D19" s="153"/>
      <c r="E19" s="153"/>
      <c r="F19" s="154">
        <v>10097819</v>
      </c>
      <c r="G19" s="154"/>
      <c r="H19" s="154"/>
    </row>
    <row r="20" spans="2:8" ht="15.75" x14ac:dyDescent="0.25">
      <c r="B20" s="153" t="s">
        <v>76</v>
      </c>
      <c r="C20" s="153"/>
      <c r="D20" s="153"/>
      <c r="E20" s="153"/>
      <c r="F20" s="152"/>
      <c r="G20" s="152"/>
      <c r="H20" s="152"/>
    </row>
    <row r="21" spans="2:8" ht="15.75" x14ac:dyDescent="0.25">
      <c r="B21" s="151"/>
      <c r="C21" s="151"/>
      <c r="D21" s="151"/>
      <c r="E21" s="151"/>
      <c r="F21" s="152"/>
      <c r="G21" s="152"/>
      <c r="H21" s="152"/>
    </row>
    <row r="22" spans="2:8" ht="31.15" customHeight="1" x14ac:dyDescent="0.25">
      <c r="B22" s="153" t="s">
        <v>336</v>
      </c>
      <c r="C22" s="153"/>
      <c r="D22" s="153"/>
      <c r="E22" s="153"/>
      <c r="F22" s="154">
        <f>F25</f>
        <v>0</v>
      </c>
      <c r="G22" s="154"/>
      <c r="H22" s="154"/>
    </row>
    <row r="23" spans="2:8" ht="15.75" x14ac:dyDescent="0.25">
      <c r="B23" s="151" t="s">
        <v>274</v>
      </c>
      <c r="C23" s="151"/>
      <c r="D23" s="151"/>
      <c r="E23" s="151"/>
      <c r="F23" s="152"/>
      <c r="G23" s="152"/>
      <c r="H23" s="152"/>
    </row>
    <row r="24" spans="2:8" ht="31.5" customHeight="1" x14ac:dyDescent="0.25">
      <c r="B24" s="151" t="s">
        <v>275</v>
      </c>
      <c r="C24" s="151"/>
      <c r="D24" s="151"/>
      <c r="E24" s="151"/>
      <c r="F24" s="152"/>
      <c r="G24" s="152"/>
      <c r="H24" s="152"/>
    </row>
    <row r="25" spans="2:8" ht="15.75" x14ac:dyDescent="0.25">
      <c r="B25" s="151" t="s">
        <v>77</v>
      </c>
      <c r="C25" s="151"/>
      <c r="D25" s="151"/>
      <c r="E25" s="151"/>
      <c r="F25" s="152"/>
      <c r="G25" s="152"/>
      <c r="H25" s="152"/>
    </row>
    <row r="26" spans="2:8" ht="15.75" x14ac:dyDescent="0.25">
      <c r="B26" s="153" t="s">
        <v>337</v>
      </c>
      <c r="C26" s="153"/>
      <c r="D26" s="153"/>
      <c r="E26" s="153"/>
      <c r="F26" s="154">
        <v>10097819</v>
      </c>
      <c r="G26" s="154"/>
      <c r="H26" s="154"/>
    </row>
    <row r="27" spans="2:8" ht="15.75" x14ac:dyDescent="0.25">
      <c r="B27" s="151" t="s">
        <v>276</v>
      </c>
      <c r="C27" s="151"/>
      <c r="D27" s="151"/>
      <c r="E27" s="151"/>
      <c r="F27" s="152"/>
      <c r="G27" s="152"/>
      <c r="H27" s="152"/>
    </row>
    <row r="28" spans="2:8" ht="31.5" customHeight="1" x14ac:dyDescent="0.25">
      <c r="B28" s="151" t="s">
        <v>277</v>
      </c>
      <c r="C28" s="151"/>
      <c r="D28" s="151"/>
      <c r="E28" s="151"/>
      <c r="F28" s="152"/>
      <c r="G28" s="152"/>
      <c r="H28" s="152"/>
    </row>
    <row r="29" spans="2:8" ht="15.75" x14ac:dyDescent="0.25">
      <c r="B29" s="151" t="s">
        <v>78</v>
      </c>
      <c r="C29" s="151"/>
      <c r="D29" s="151"/>
      <c r="E29" s="151"/>
      <c r="F29" s="152">
        <v>10097819</v>
      </c>
      <c r="G29" s="152"/>
      <c r="H29" s="152"/>
    </row>
    <row r="30" spans="2:8" ht="15.75" x14ac:dyDescent="0.25">
      <c r="B30" s="153" t="s">
        <v>278</v>
      </c>
      <c r="C30" s="153"/>
      <c r="D30" s="153"/>
      <c r="E30" s="153"/>
      <c r="F30" s="152"/>
      <c r="G30" s="152"/>
      <c r="H30" s="152"/>
    </row>
    <row r="31" spans="2:8" ht="15.75" x14ac:dyDescent="0.25">
      <c r="B31" s="151"/>
      <c r="C31" s="151"/>
      <c r="D31" s="151"/>
      <c r="E31" s="151"/>
      <c r="F31" s="152"/>
      <c r="G31" s="152"/>
      <c r="H31" s="152"/>
    </row>
    <row r="32" spans="2:8" ht="15.75" x14ac:dyDescent="0.25">
      <c r="B32" s="153" t="s">
        <v>79</v>
      </c>
      <c r="C32" s="153"/>
      <c r="D32" s="153"/>
      <c r="E32" s="153"/>
      <c r="F32" s="154">
        <v>1781968.83</v>
      </c>
      <c r="G32" s="154"/>
      <c r="H32" s="154"/>
    </row>
    <row r="33" spans="2:17" ht="15.75" x14ac:dyDescent="0.25">
      <c r="B33" s="151" t="s">
        <v>80</v>
      </c>
      <c r="C33" s="151"/>
      <c r="D33" s="151"/>
      <c r="E33" s="151"/>
      <c r="F33" s="152">
        <v>1781968.83</v>
      </c>
      <c r="G33" s="152"/>
      <c r="H33" s="152"/>
    </row>
    <row r="34" spans="2:17" ht="15.75" x14ac:dyDescent="0.25">
      <c r="B34" s="151" t="s">
        <v>81</v>
      </c>
      <c r="C34" s="151"/>
      <c r="D34" s="151"/>
      <c r="E34" s="151"/>
      <c r="F34" s="152">
        <v>0</v>
      </c>
      <c r="G34" s="152"/>
      <c r="H34" s="152"/>
    </row>
    <row r="35" spans="2:17" ht="15.75" x14ac:dyDescent="0.25">
      <c r="B35" s="151" t="s">
        <v>82</v>
      </c>
      <c r="C35" s="151"/>
      <c r="D35" s="151"/>
      <c r="E35" s="151"/>
      <c r="F35" s="152">
        <v>0</v>
      </c>
      <c r="G35" s="152"/>
      <c r="H35" s="152"/>
    </row>
    <row r="36" spans="2:17" ht="15.75" x14ac:dyDescent="0.25">
      <c r="B36" s="153" t="s">
        <v>83</v>
      </c>
      <c r="C36" s="153"/>
      <c r="D36" s="153"/>
      <c r="E36" s="153"/>
      <c r="F36" s="154">
        <v>11879787.83</v>
      </c>
      <c r="G36" s="154"/>
      <c r="H36" s="154"/>
    </row>
    <row r="38" spans="2:17" ht="15.75" x14ac:dyDescent="0.25">
      <c r="B38" s="121" t="s">
        <v>84</v>
      </c>
      <c r="C38" s="121"/>
      <c r="D38" s="121"/>
      <c r="E38" s="121"/>
      <c r="F38" s="121"/>
      <c r="G38" s="121"/>
      <c r="H38" s="121"/>
    </row>
    <row r="39" spans="2:17" ht="16.149999999999999" customHeight="1" x14ac:dyDescent="0.25">
      <c r="B39" s="163" t="s">
        <v>85</v>
      </c>
      <c r="C39" s="122" t="s">
        <v>86</v>
      </c>
      <c r="D39" s="122" t="s">
        <v>87</v>
      </c>
      <c r="E39" s="122" t="s">
        <v>88</v>
      </c>
      <c r="F39" s="122" t="s">
        <v>89</v>
      </c>
      <c r="G39" s="122" t="s">
        <v>90</v>
      </c>
      <c r="H39" s="122" t="s">
        <v>91</v>
      </c>
      <c r="I39" s="122" t="s">
        <v>92</v>
      </c>
      <c r="J39" s="122"/>
      <c r="K39" s="122"/>
      <c r="L39" s="122"/>
      <c r="M39" s="122"/>
      <c r="N39" s="122" t="s">
        <v>6</v>
      </c>
      <c r="O39" s="122"/>
      <c r="P39" s="122" t="s">
        <v>93</v>
      </c>
      <c r="Q39" s="122" t="s">
        <v>94</v>
      </c>
    </row>
    <row r="40" spans="2:17" ht="46.9" customHeight="1" x14ac:dyDescent="0.25">
      <c r="B40" s="164"/>
      <c r="C40" s="122"/>
      <c r="D40" s="122"/>
      <c r="E40" s="122"/>
      <c r="F40" s="122"/>
      <c r="G40" s="122"/>
      <c r="H40" s="122"/>
      <c r="I40" s="122" t="s">
        <v>45</v>
      </c>
      <c r="J40" s="122" t="s">
        <v>95</v>
      </c>
      <c r="K40" s="122"/>
      <c r="L40" s="122"/>
      <c r="M40" s="122" t="s">
        <v>96</v>
      </c>
      <c r="N40" s="122" t="s">
        <v>97</v>
      </c>
      <c r="O40" s="122" t="s">
        <v>98</v>
      </c>
      <c r="P40" s="122"/>
      <c r="Q40" s="122"/>
    </row>
    <row r="41" spans="2:17" ht="96" customHeight="1" x14ac:dyDescent="0.25">
      <c r="B41" s="165"/>
      <c r="C41" s="122"/>
      <c r="D41" s="122"/>
      <c r="E41" s="122"/>
      <c r="F41" s="122"/>
      <c r="G41" s="122"/>
      <c r="H41" s="122"/>
      <c r="I41" s="122"/>
      <c r="J41" s="3" t="s">
        <v>99</v>
      </c>
      <c r="K41" s="3" t="s">
        <v>100</v>
      </c>
      <c r="L41" s="3" t="s">
        <v>101</v>
      </c>
      <c r="M41" s="122"/>
      <c r="N41" s="122"/>
      <c r="O41" s="122"/>
      <c r="P41" s="122"/>
      <c r="Q41" s="122"/>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166" t="s">
        <v>549</v>
      </c>
      <c r="C43" s="146" t="s">
        <v>102</v>
      </c>
      <c r="D43" s="119" t="s">
        <v>550</v>
      </c>
      <c r="E43" s="119" t="s">
        <v>551</v>
      </c>
      <c r="F43" s="119" t="s">
        <v>282</v>
      </c>
      <c r="G43" s="119" t="s">
        <v>283</v>
      </c>
      <c r="H43" s="146" t="s">
        <v>103</v>
      </c>
      <c r="I43" s="171">
        <v>11879787.83</v>
      </c>
      <c r="J43" s="171">
        <f>SUM(J51:J56)</f>
        <v>0</v>
      </c>
      <c r="K43" s="171">
        <f>SUM(K51:K56)</f>
        <v>0</v>
      </c>
      <c r="L43" s="171">
        <v>10097819</v>
      </c>
      <c r="M43" s="171">
        <v>1781968.83</v>
      </c>
      <c r="N43" s="119" t="s">
        <v>555</v>
      </c>
      <c r="O43" s="13">
        <v>715</v>
      </c>
      <c r="P43" s="158"/>
      <c r="Q43" s="146"/>
    </row>
    <row r="44" spans="2:17" ht="52.5" customHeight="1" x14ac:dyDescent="0.25">
      <c r="B44" s="167"/>
      <c r="C44" s="147"/>
      <c r="D44" s="126"/>
      <c r="E44" s="126"/>
      <c r="F44" s="126"/>
      <c r="G44" s="126"/>
      <c r="H44" s="147"/>
      <c r="I44" s="172"/>
      <c r="J44" s="172"/>
      <c r="K44" s="172"/>
      <c r="L44" s="172"/>
      <c r="M44" s="172"/>
      <c r="N44" s="139"/>
      <c r="O44" s="11" t="s">
        <v>23</v>
      </c>
      <c r="P44" s="161"/>
      <c r="Q44" s="147"/>
    </row>
    <row r="45" spans="2:17" ht="15.75" x14ac:dyDescent="0.25">
      <c r="B45" s="167"/>
      <c r="C45" s="147"/>
      <c r="D45" s="126"/>
      <c r="E45" s="126"/>
      <c r="F45" s="126"/>
      <c r="G45" s="126"/>
      <c r="H45" s="147"/>
      <c r="I45" s="172"/>
      <c r="J45" s="172"/>
      <c r="K45" s="172"/>
      <c r="L45" s="172"/>
      <c r="M45" s="172"/>
      <c r="N45" s="119" t="s">
        <v>554</v>
      </c>
      <c r="O45" s="13">
        <v>85</v>
      </c>
      <c r="P45" s="161"/>
      <c r="Q45" s="147"/>
    </row>
    <row r="46" spans="2:17" ht="39" customHeight="1" x14ac:dyDescent="0.25">
      <c r="B46" s="167"/>
      <c r="C46" s="147"/>
      <c r="D46" s="126"/>
      <c r="E46" s="126"/>
      <c r="F46" s="126"/>
      <c r="G46" s="126"/>
      <c r="H46" s="147"/>
      <c r="I46" s="172"/>
      <c r="J46" s="172"/>
      <c r="K46" s="172"/>
      <c r="L46" s="172"/>
      <c r="M46" s="172"/>
      <c r="N46" s="139"/>
      <c r="O46" s="11" t="s">
        <v>23</v>
      </c>
      <c r="P46" s="161"/>
      <c r="Q46" s="147"/>
    </row>
    <row r="47" spans="2:17" ht="55.5" customHeight="1" x14ac:dyDescent="0.25">
      <c r="B47" s="167"/>
      <c r="C47" s="147"/>
      <c r="D47" s="126"/>
      <c r="E47" s="126"/>
      <c r="F47" s="126"/>
      <c r="G47" s="126"/>
      <c r="H47" s="147"/>
      <c r="I47" s="172"/>
      <c r="J47" s="172"/>
      <c r="K47" s="172"/>
      <c r="L47" s="172"/>
      <c r="M47" s="172"/>
      <c r="N47" s="119" t="s">
        <v>561</v>
      </c>
      <c r="O47" s="13">
        <v>256</v>
      </c>
      <c r="P47" s="161"/>
      <c r="Q47" s="147"/>
    </row>
    <row r="48" spans="2:17" ht="15.75" x14ac:dyDescent="0.25">
      <c r="B48" s="167"/>
      <c r="C48" s="147"/>
      <c r="D48" s="126"/>
      <c r="E48" s="126"/>
      <c r="F48" s="126"/>
      <c r="G48" s="126"/>
      <c r="H48" s="147"/>
      <c r="I48" s="172"/>
      <c r="J48" s="172"/>
      <c r="K48" s="172"/>
      <c r="L48" s="172"/>
      <c r="M48" s="172"/>
      <c r="N48" s="139"/>
      <c r="O48" s="11" t="s">
        <v>23</v>
      </c>
      <c r="P48" s="161"/>
      <c r="Q48" s="147"/>
    </row>
    <row r="49" spans="2:17" ht="15.75" x14ac:dyDescent="0.25">
      <c r="B49" s="167"/>
      <c r="C49" s="147"/>
      <c r="D49" s="126"/>
      <c r="E49" s="126"/>
      <c r="F49" s="126"/>
      <c r="G49" s="126"/>
      <c r="H49" s="147"/>
      <c r="I49" s="172"/>
      <c r="J49" s="172"/>
      <c r="K49" s="172"/>
      <c r="L49" s="172"/>
      <c r="M49" s="172"/>
      <c r="N49" s="119" t="s">
        <v>557</v>
      </c>
      <c r="O49" s="13">
        <v>80</v>
      </c>
      <c r="P49" s="161"/>
      <c r="Q49" s="147"/>
    </row>
    <row r="50" spans="2:17" ht="134.25" customHeight="1" x14ac:dyDescent="0.25">
      <c r="B50" s="167"/>
      <c r="C50" s="147"/>
      <c r="D50" s="126"/>
      <c r="E50" s="126"/>
      <c r="F50" s="126"/>
      <c r="G50" s="126"/>
      <c r="H50" s="147"/>
      <c r="I50" s="172"/>
      <c r="J50" s="172"/>
      <c r="K50" s="172"/>
      <c r="L50" s="172"/>
      <c r="M50" s="172"/>
      <c r="N50" s="139"/>
      <c r="O50" s="11" t="s">
        <v>23</v>
      </c>
      <c r="P50" s="161"/>
      <c r="Q50" s="147"/>
    </row>
    <row r="51" spans="2:17" ht="78.75" x14ac:dyDescent="0.25">
      <c r="B51" s="119" t="s">
        <v>559</v>
      </c>
      <c r="C51" s="149"/>
      <c r="D51" s="119" t="s">
        <v>293</v>
      </c>
      <c r="E51" s="119" t="s">
        <v>560</v>
      </c>
      <c r="F51" s="241"/>
      <c r="G51" s="119" t="s">
        <v>283</v>
      </c>
      <c r="H51" s="149"/>
      <c r="I51" s="144">
        <v>550000</v>
      </c>
      <c r="J51" s="144">
        <v>0</v>
      </c>
      <c r="K51" s="144">
        <v>0</v>
      </c>
      <c r="L51" s="144">
        <v>467500</v>
      </c>
      <c r="M51" s="144">
        <v>82500</v>
      </c>
      <c r="N51" s="41" t="s">
        <v>552</v>
      </c>
      <c r="O51" s="62">
        <v>300</v>
      </c>
      <c r="P51" s="146" t="s">
        <v>562</v>
      </c>
      <c r="Q51" s="146" t="s">
        <v>508</v>
      </c>
    </row>
    <row r="52" spans="2:17" ht="66.75" customHeight="1" x14ac:dyDescent="0.25">
      <c r="B52" s="126"/>
      <c r="C52" s="150"/>
      <c r="D52" s="126"/>
      <c r="E52" s="126"/>
      <c r="F52" s="242"/>
      <c r="G52" s="126"/>
      <c r="H52" s="150"/>
      <c r="I52" s="145"/>
      <c r="J52" s="145"/>
      <c r="K52" s="145"/>
      <c r="L52" s="145"/>
      <c r="M52" s="145"/>
      <c r="N52" s="41" t="s">
        <v>558</v>
      </c>
      <c r="O52" s="62">
        <v>50</v>
      </c>
      <c r="P52" s="147"/>
      <c r="Q52" s="147"/>
    </row>
    <row r="53" spans="2:17" ht="78.75" x14ac:dyDescent="0.25">
      <c r="B53" s="119" t="s">
        <v>563</v>
      </c>
      <c r="C53" s="149"/>
      <c r="D53" s="119" t="s">
        <v>293</v>
      </c>
      <c r="E53" s="119" t="s">
        <v>564</v>
      </c>
      <c r="F53" s="241"/>
      <c r="G53" s="119" t="s">
        <v>283</v>
      </c>
      <c r="H53" s="149"/>
      <c r="I53" s="144">
        <v>950000</v>
      </c>
      <c r="J53" s="144">
        <v>0</v>
      </c>
      <c r="K53" s="144">
        <v>0</v>
      </c>
      <c r="L53" s="144">
        <v>807500</v>
      </c>
      <c r="M53" s="144">
        <v>142500</v>
      </c>
      <c r="N53" s="41" t="s">
        <v>552</v>
      </c>
      <c r="O53" s="62">
        <v>50</v>
      </c>
      <c r="P53" s="146" t="s">
        <v>504</v>
      </c>
      <c r="Q53" s="146" t="s">
        <v>506</v>
      </c>
    </row>
    <row r="54" spans="2:17" ht="63" x14ac:dyDescent="0.25">
      <c r="B54" s="126"/>
      <c r="C54" s="150"/>
      <c r="D54" s="126"/>
      <c r="E54" s="126"/>
      <c r="F54" s="242"/>
      <c r="G54" s="126"/>
      <c r="H54" s="150"/>
      <c r="I54" s="145"/>
      <c r="J54" s="145"/>
      <c r="K54" s="145"/>
      <c r="L54" s="145"/>
      <c r="M54" s="145"/>
      <c r="N54" s="41" t="s">
        <v>558</v>
      </c>
      <c r="O54" s="62">
        <v>41</v>
      </c>
      <c r="P54" s="147"/>
      <c r="Q54" s="147"/>
    </row>
    <row r="55" spans="2:17" ht="56.25" customHeight="1" x14ac:dyDescent="0.25">
      <c r="B55" s="119" t="s">
        <v>608</v>
      </c>
      <c r="C55" s="149"/>
      <c r="D55" s="119" t="s">
        <v>309</v>
      </c>
      <c r="E55" s="119" t="s">
        <v>565</v>
      </c>
      <c r="F55" s="241"/>
      <c r="G55" s="119" t="s">
        <v>283</v>
      </c>
      <c r="H55" s="149"/>
      <c r="I55" s="144">
        <v>3700000</v>
      </c>
      <c r="J55" s="144">
        <v>0</v>
      </c>
      <c r="K55" s="144">
        <v>0</v>
      </c>
      <c r="L55" s="144">
        <v>3145000</v>
      </c>
      <c r="M55" s="144">
        <v>555000</v>
      </c>
      <c r="N55" s="41" t="s">
        <v>553</v>
      </c>
      <c r="O55" s="62">
        <v>30</v>
      </c>
      <c r="P55" s="146" t="s">
        <v>489</v>
      </c>
      <c r="Q55" s="146" t="s">
        <v>490</v>
      </c>
    </row>
    <row r="56" spans="2:17" ht="119.25" customHeight="1" x14ac:dyDescent="0.25">
      <c r="B56" s="126"/>
      <c r="C56" s="150"/>
      <c r="D56" s="126"/>
      <c r="E56" s="126"/>
      <c r="F56" s="242"/>
      <c r="G56" s="126"/>
      <c r="H56" s="150"/>
      <c r="I56" s="145"/>
      <c r="J56" s="145"/>
      <c r="K56" s="145"/>
      <c r="L56" s="145"/>
      <c r="M56" s="145"/>
      <c r="N56" s="41" t="s">
        <v>556</v>
      </c>
      <c r="O56" s="62">
        <v>30</v>
      </c>
      <c r="P56" s="147"/>
      <c r="Q56" s="147"/>
    </row>
    <row r="57" spans="2:17" ht="69.75" customHeight="1" x14ac:dyDescent="0.25">
      <c r="B57" s="119" t="s">
        <v>566</v>
      </c>
      <c r="C57" s="149"/>
      <c r="D57" s="119" t="s">
        <v>393</v>
      </c>
      <c r="E57" s="146" t="s">
        <v>451</v>
      </c>
      <c r="F57" s="241"/>
      <c r="G57" s="119" t="s">
        <v>283</v>
      </c>
      <c r="H57" s="149"/>
      <c r="I57" s="144">
        <v>2500000</v>
      </c>
      <c r="J57" s="144">
        <v>0</v>
      </c>
      <c r="K57" s="144">
        <v>0</v>
      </c>
      <c r="L57" s="144">
        <v>2125000</v>
      </c>
      <c r="M57" s="144">
        <v>375000</v>
      </c>
      <c r="N57" s="41" t="s">
        <v>552</v>
      </c>
      <c r="O57" s="68">
        <v>60</v>
      </c>
      <c r="P57" s="146" t="s">
        <v>489</v>
      </c>
      <c r="Q57" s="146" t="s">
        <v>508</v>
      </c>
    </row>
    <row r="58" spans="2:17" ht="63" x14ac:dyDescent="0.25">
      <c r="B58" s="126"/>
      <c r="C58" s="150"/>
      <c r="D58" s="126"/>
      <c r="E58" s="147"/>
      <c r="F58" s="242"/>
      <c r="G58" s="126"/>
      <c r="H58" s="150"/>
      <c r="I58" s="145"/>
      <c r="J58" s="145"/>
      <c r="K58" s="145"/>
      <c r="L58" s="145"/>
      <c r="M58" s="145"/>
      <c r="N58" s="41" t="s">
        <v>558</v>
      </c>
      <c r="O58" s="62">
        <v>60</v>
      </c>
      <c r="P58" s="147"/>
      <c r="Q58" s="147"/>
    </row>
    <row r="59" spans="2:17" ht="47.25" x14ac:dyDescent="0.25">
      <c r="B59" s="119" t="s">
        <v>567</v>
      </c>
      <c r="C59" s="149"/>
      <c r="D59" s="119" t="s">
        <v>393</v>
      </c>
      <c r="E59" s="146" t="s">
        <v>591</v>
      </c>
      <c r="F59" s="149"/>
      <c r="G59" s="119" t="s">
        <v>283</v>
      </c>
      <c r="H59" s="149"/>
      <c r="I59" s="171">
        <v>1411764.71</v>
      </c>
      <c r="J59" s="171">
        <v>0</v>
      </c>
      <c r="K59" s="171">
        <v>0</v>
      </c>
      <c r="L59" s="171">
        <v>1200000</v>
      </c>
      <c r="M59" s="171">
        <v>211764.71</v>
      </c>
      <c r="N59" s="41" t="s">
        <v>553</v>
      </c>
      <c r="O59" s="68">
        <v>15</v>
      </c>
      <c r="P59" s="146" t="s">
        <v>568</v>
      </c>
      <c r="Q59" s="146" t="s">
        <v>507</v>
      </c>
    </row>
    <row r="60" spans="2:17" ht="69.75" customHeight="1" x14ac:dyDescent="0.25">
      <c r="B60" s="126"/>
      <c r="C60" s="150"/>
      <c r="D60" s="126"/>
      <c r="E60" s="147"/>
      <c r="F60" s="150"/>
      <c r="G60" s="126"/>
      <c r="H60" s="150"/>
      <c r="I60" s="172"/>
      <c r="J60" s="172"/>
      <c r="K60" s="172"/>
      <c r="L60" s="172"/>
      <c r="M60" s="172"/>
      <c r="N60" s="41" t="s">
        <v>556</v>
      </c>
      <c r="O60" s="62">
        <v>15</v>
      </c>
      <c r="P60" s="147"/>
      <c r="Q60" s="147"/>
    </row>
    <row r="61" spans="2:17" ht="67.5" customHeight="1" x14ac:dyDescent="0.25">
      <c r="B61" s="119" t="s">
        <v>569</v>
      </c>
      <c r="C61" s="149"/>
      <c r="D61" s="119" t="s">
        <v>315</v>
      </c>
      <c r="E61" s="119" t="s">
        <v>570</v>
      </c>
      <c r="F61" s="149"/>
      <c r="G61" s="119" t="s">
        <v>283</v>
      </c>
      <c r="H61" s="149"/>
      <c r="I61" s="171">
        <v>157699.16</v>
      </c>
      <c r="J61" s="171">
        <v>0</v>
      </c>
      <c r="K61" s="171">
        <v>0</v>
      </c>
      <c r="L61" s="171">
        <v>134044</v>
      </c>
      <c r="M61" s="171">
        <v>23655.16</v>
      </c>
      <c r="N61" s="41" t="s">
        <v>552</v>
      </c>
      <c r="O61" s="68">
        <v>250</v>
      </c>
      <c r="P61" s="146" t="s">
        <v>105</v>
      </c>
      <c r="Q61" s="146" t="s">
        <v>104</v>
      </c>
    </row>
    <row r="62" spans="2:17" ht="63" x14ac:dyDescent="0.25">
      <c r="B62" s="126"/>
      <c r="C62" s="150"/>
      <c r="D62" s="126"/>
      <c r="E62" s="126"/>
      <c r="F62" s="150"/>
      <c r="G62" s="126"/>
      <c r="H62" s="150"/>
      <c r="I62" s="172"/>
      <c r="J62" s="172"/>
      <c r="K62" s="172"/>
      <c r="L62" s="172"/>
      <c r="M62" s="172"/>
      <c r="N62" s="41" t="s">
        <v>558</v>
      </c>
      <c r="O62" s="62">
        <v>50</v>
      </c>
      <c r="P62" s="147"/>
      <c r="Q62" s="147"/>
    </row>
    <row r="63" spans="2:17" ht="47.25" x14ac:dyDescent="0.25">
      <c r="B63" s="119" t="s">
        <v>571</v>
      </c>
      <c r="C63" s="149"/>
      <c r="D63" s="119" t="s">
        <v>315</v>
      </c>
      <c r="E63" s="119" t="s">
        <v>572</v>
      </c>
      <c r="F63" s="241"/>
      <c r="G63" s="119" t="s">
        <v>283</v>
      </c>
      <c r="H63" s="149"/>
      <c r="I63" s="144">
        <v>310323.96000000002</v>
      </c>
      <c r="J63" s="144">
        <v>0</v>
      </c>
      <c r="K63" s="144">
        <v>0</v>
      </c>
      <c r="L63" s="144">
        <v>263775</v>
      </c>
      <c r="M63" s="144">
        <v>46548.959999999999</v>
      </c>
      <c r="N63" s="41" t="s">
        <v>553</v>
      </c>
      <c r="O63" s="62">
        <v>40</v>
      </c>
      <c r="P63" s="146" t="s">
        <v>598</v>
      </c>
      <c r="Q63" s="146" t="s">
        <v>490</v>
      </c>
    </row>
    <row r="64" spans="2:17" ht="66" customHeight="1" x14ac:dyDescent="0.25">
      <c r="B64" s="126"/>
      <c r="C64" s="150"/>
      <c r="D64" s="126"/>
      <c r="E64" s="126"/>
      <c r="F64" s="242"/>
      <c r="G64" s="126"/>
      <c r="H64" s="150"/>
      <c r="I64" s="145"/>
      <c r="J64" s="145"/>
      <c r="K64" s="145"/>
      <c r="L64" s="145"/>
      <c r="M64" s="145"/>
      <c r="N64" s="41" t="s">
        <v>556</v>
      </c>
      <c r="O64" s="62">
        <v>35</v>
      </c>
      <c r="P64" s="147"/>
      <c r="Q64" s="147"/>
    </row>
    <row r="65" spans="2:17" ht="67.5" customHeight="1" x14ac:dyDescent="0.25">
      <c r="B65" s="119" t="s">
        <v>573</v>
      </c>
      <c r="C65" s="149"/>
      <c r="D65" s="119" t="s">
        <v>574</v>
      </c>
      <c r="E65" s="119" t="s">
        <v>575</v>
      </c>
      <c r="F65" s="241"/>
      <c r="G65" s="119" t="s">
        <v>283</v>
      </c>
      <c r="H65" s="149"/>
      <c r="I65" s="144">
        <v>2300000</v>
      </c>
      <c r="J65" s="144">
        <v>0</v>
      </c>
      <c r="K65" s="144">
        <v>0</v>
      </c>
      <c r="L65" s="144">
        <v>1955000</v>
      </c>
      <c r="M65" s="144">
        <v>345000</v>
      </c>
      <c r="N65" s="41" t="s">
        <v>552</v>
      </c>
      <c r="O65" s="62">
        <v>55</v>
      </c>
      <c r="P65" s="146" t="s">
        <v>489</v>
      </c>
      <c r="Q65" s="146" t="s">
        <v>576</v>
      </c>
    </row>
    <row r="66" spans="2:17" ht="63" x14ac:dyDescent="0.25">
      <c r="B66" s="126"/>
      <c r="C66" s="150"/>
      <c r="D66" s="126"/>
      <c r="E66" s="126"/>
      <c r="F66" s="242"/>
      <c r="G66" s="126"/>
      <c r="H66" s="150"/>
      <c r="I66" s="145"/>
      <c r="J66" s="145"/>
      <c r="K66" s="145"/>
      <c r="L66" s="145"/>
      <c r="M66" s="145"/>
      <c r="N66" s="41" t="s">
        <v>558</v>
      </c>
      <c r="O66" s="62">
        <v>55</v>
      </c>
      <c r="P66" s="147"/>
      <c r="Q66" s="147"/>
    </row>
    <row r="67" spans="2:17" ht="15.75" x14ac:dyDescent="0.25">
      <c r="B67" s="140" t="s">
        <v>106</v>
      </c>
      <c r="C67" s="140"/>
      <c r="D67" s="140"/>
      <c r="E67" s="140"/>
      <c r="F67" s="140"/>
      <c r="G67" s="140"/>
      <c r="H67" s="140"/>
      <c r="I67" s="75">
        <f>SUM(I51:I66)</f>
        <v>11879787.830000002</v>
      </c>
      <c r="J67" s="75">
        <f>SUM(J51:J66)</f>
        <v>0</v>
      </c>
      <c r="K67" s="75">
        <f>SUM(K51:K66)</f>
        <v>0</v>
      </c>
      <c r="L67" s="75">
        <f>SUM(L51:L66)</f>
        <v>10097819</v>
      </c>
      <c r="M67" s="75">
        <f>SUM(M51:M66)</f>
        <v>1781968.8299999998</v>
      </c>
      <c r="N67" s="155"/>
      <c r="O67" s="155"/>
      <c r="P67" s="155"/>
      <c r="Q67" s="155"/>
    </row>
    <row r="69" spans="2:17" ht="15.75" x14ac:dyDescent="0.25">
      <c r="B69" s="169" t="s">
        <v>107</v>
      </c>
      <c r="C69" s="169"/>
      <c r="D69" s="169"/>
      <c r="E69" s="169"/>
    </row>
    <row r="70" spans="2:17" ht="35.450000000000003" customHeight="1" x14ac:dyDescent="0.25">
      <c r="B70" s="10" t="s">
        <v>3</v>
      </c>
      <c r="C70" s="122" t="s">
        <v>108</v>
      </c>
      <c r="D70" s="122"/>
      <c r="E70" s="122"/>
      <c r="F70" s="123" t="s">
        <v>109</v>
      </c>
      <c r="G70" s="123"/>
      <c r="H70" s="123"/>
      <c r="I70" s="123"/>
      <c r="J70" s="122" t="s">
        <v>110</v>
      </c>
      <c r="K70" s="123"/>
      <c r="L70" s="123"/>
      <c r="M70" s="123"/>
    </row>
    <row r="71" spans="2:17" ht="15.75" x14ac:dyDescent="0.25">
      <c r="B71" s="4">
        <v>1</v>
      </c>
      <c r="C71" s="156">
        <v>2</v>
      </c>
      <c r="D71" s="156"/>
      <c r="E71" s="156"/>
      <c r="F71" s="156">
        <v>3</v>
      </c>
      <c r="G71" s="156"/>
      <c r="H71" s="156"/>
      <c r="I71" s="156"/>
      <c r="J71" s="156">
        <v>4</v>
      </c>
      <c r="K71" s="156"/>
      <c r="L71" s="156"/>
      <c r="M71" s="156"/>
    </row>
    <row r="72" spans="2:17" ht="33" customHeight="1" x14ac:dyDescent="0.25">
      <c r="B72" s="8"/>
      <c r="C72" s="246" t="s">
        <v>327</v>
      </c>
      <c r="D72" s="246"/>
      <c r="E72" s="246"/>
      <c r="F72" s="170"/>
      <c r="G72" s="170"/>
      <c r="H72" s="170"/>
      <c r="I72" s="170"/>
      <c r="J72" s="170"/>
      <c r="K72" s="170"/>
      <c r="L72" s="170"/>
      <c r="M72" s="170"/>
    </row>
    <row r="74" spans="2:17" ht="15.75" x14ac:dyDescent="0.25">
      <c r="B74" s="169" t="s">
        <v>111</v>
      </c>
      <c r="C74" s="169"/>
      <c r="D74" s="169"/>
      <c r="E74" s="169"/>
      <c r="F74" s="169"/>
    </row>
    <row r="75" spans="2:17" ht="33.6" customHeight="1" x14ac:dyDescent="0.25">
      <c r="B75" s="10" t="s">
        <v>3</v>
      </c>
      <c r="C75" s="123" t="s">
        <v>112</v>
      </c>
      <c r="D75" s="123"/>
      <c r="E75" s="123"/>
      <c r="F75" s="123" t="s">
        <v>109</v>
      </c>
      <c r="G75" s="123"/>
      <c r="H75" s="123"/>
      <c r="I75" s="123"/>
      <c r="J75" s="122" t="s">
        <v>113</v>
      </c>
      <c r="K75" s="123"/>
      <c r="L75" s="123"/>
      <c r="M75" s="123"/>
    </row>
    <row r="76" spans="2:17" ht="15.75" x14ac:dyDescent="0.25">
      <c r="B76" s="4">
        <v>1</v>
      </c>
      <c r="C76" s="156">
        <v>2</v>
      </c>
      <c r="D76" s="156"/>
      <c r="E76" s="156"/>
      <c r="F76" s="156">
        <v>3</v>
      </c>
      <c r="G76" s="156"/>
      <c r="H76" s="156"/>
      <c r="I76" s="156"/>
      <c r="J76" s="156">
        <v>4</v>
      </c>
      <c r="K76" s="156"/>
      <c r="L76" s="156"/>
      <c r="M76" s="156"/>
    </row>
    <row r="77" spans="2:17" ht="48" customHeight="1" x14ac:dyDescent="0.25">
      <c r="B77" s="8"/>
      <c r="C77" s="246" t="s">
        <v>328</v>
      </c>
      <c r="D77" s="246"/>
      <c r="E77" s="246"/>
      <c r="F77" s="170"/>
      <c r="G77" s="170"/>
      <c r="H77" s="170"/>
      <c r="I77" s="170"/>
      <c r="J77" s="170"/>
      <c r="K77" s="170"/>
      <c r="L77" s="170"/>
      <c r="M77" s="170"/>
    </row>
    <row r="79" spans="2:17" ht="15.75" x14ac:dyDescent="0.25">
      <c r="B79" s="169" t="s">
        <v>114</v>
      </c>
      <c r="C79" s="169"/>
      <c r="D79" s="169"/>
    </row>
    <row r="80" spans="2:17" ht="38.450000000000003" customHeight="1" x14ac:dyDescent="0.25">
      <c r="B80" s="10" t="s">
        <v>3</v>
      </c>
      <c r="C80" s="122" t="s">
        <v>115</v>
      </c>
      <c r="D80" s="122"/>
      <c r="E80" s="122"/>
      <c r="F80" s="173" t="s">
        <v>116</v>
      </c>
      <c r="G80" s="174"/>
      <c r="H80" s="174"/>
      <c r="I80" s="174"/>
      <c r="J80" s="174"/>
      <c r="K80" s="174"/>
      <c r="L80" s="174"/>
      <c r="M80" s="175"/>
    </row>
    <row r="81" spans="2:13" ht="15.75" x14ac:dyDescent="0.25">
      <c r="B81" s="4">
        <v>1</v>
      </c>
      <c r="C81" s="156">
        <v>2</v>
      </c>
      <c r="D81" s="156"/>
      <c r="E81" s="156"/>
      <c r="F81" s="176">
        <v>3</v>
      </c>
      <c r="G81" s="177"/>
      <c r="H81" s="177"/>
      <c r="I81" s="177"/>
      <c r="J81" s="177"/>
      <c r="K81" s="177"/>
      <c r="L81" s="177"/>
      <c r="M81" s="178"/>
    </row>
    <row r="82" spans="2:13" ht="14.45" customHeight="1" x14ac:dyDescent="0.25">
      <c r="B82" s="34" t="s">
        <v>15</v>
      </c>
      <c r="C82" s="182"/>
      <c r="D82" s="182"/>
      <c r="E82" s="182"/>
      <c r="F82" s="183"/>
      <c r="G82" s="184"/>
      <c r="H82" s="184"/>
      <c r="I82" s="184"/>
      <c r="J82" s="184"/>
      <c r="K82" s="184"/>
      <c r="L82" s="184"/>
      <c r="M82" s="185"/>
    </row>
    <row r="84" spans="2:13" ht="15.75" x14ac:dyDescent="0.25">
      <c r="B84" s="169" t="s">
        <v>117</v>
      </c>
      <c r="C84" s="169"/>
      <c r="D84" s="169"/>
      <c r="E84" s="169"/>
      <c r="F84" s="169"/>
      <c r="G84" s="169"/>
    </row>
    <row r="85" spans="2:13" ht="15.6" customHeight="1" x14ac:dyDescent="0.25">
      <c r="B85" s="10" t="s">
        <v>3</v>
      </c>
      <c r="C85" s="173" t="s">
        <v>118</v>
      </c>
      <c r="D85" s="174"/>
      <c r="E85" s="174"/>
      <c r="F85" s="174"/>
      <c r="G85" s="174"/>
      <c r="H85" s="174"/>
      <c r="I85" s="174"/>
      <c r="J85" s="174"/>
      <c r="K85" s="174"/>
      <c r="L85" s="174"/>
      <c r="M85" s="175"/>
    </row>
    <row r="86" spans="2:13" ht="15.75" x14ac:dyDescent="0.25">
      <c r="B86" s="4">
        <v>1</v>
      </c>
      <c r="C86" s="176">
        <v>2</v>
      </c>
      <c r="D86" s="177"/>
      <c r="E86" s="177"/>
      <c r="F86" s="177"/>
      <c r="G86" s="177"/>
      <c r="H86" s="177"/>
      <c r="I86" s="177"/>
      <c r="J86" s="177"/>
      <c r="K86" s="177"/>
      <c r="L86" s="177"/>
      <c r="M86" s="178"/>
    </row>
    <row r="87" spans="2:13" ht="15.75" x14ac:dyDescent="0.25">
      <c r="B87" s="8"/>
      <c r="C87" s="243" t="s">
        <v>329</v>
      </c>
      <c r="D87" s="244"/>
      <c r="E87" s="244"/>
      <c r="F87" s="244"/>
      <c r="G87" s="244"/>
      <c r="H87" s="244"/>
      <c r="I87" s="244"/>
      <c r="J87" s="244"/>
      <c r="K87" s="244"/>
      <c r="L87" s="244"/>
      <c r="M87" s="245"/>
    </row>
  </sheetData>
  <mergeCells count="248">
    <mergeCell ref="H61:H62"/>
    <mergeCell ref="B84:G84"/>
    <mergeCell ref="C85:M85"/>
    <mergeCell ref="B67:H67"/>
    <mergeCell ref="B65:B66"/>
    <mergeCell ref="C65:C66"/>
    <mergeCell ref="D65:D66"/>
    <mergeCell ref="E65:E66"/>
    <mergeCell ref="B61:B62"/>
    <mergeCell ref="F65:F66"/>
    <mergeCell ref="G65:G66"/>
    <mergeCell ref="H65:H66"/>
    <mergeCell ref="I65:I66"/>
    <mergeCell ref="J65:J66"/>
    <mergeCell ref="I61:I62"/>
    <mergeCell ref="J61:J62"/>
    <mergeCell ref="K61:K62"/>
    <mergeCell ref="B63:B64"/>
    <mergeCell ref="C63:C64"/>
    <mergeCell ref="M63:M64"/>
    <mergeCell ref="C86:M86"/>
    <mergeCell ref="C75:E75"/>
    <mergeCell ref="F75:I75"/>
    <mergeCell ref="J75:M75"/>
    <mergeCell ref="B69:E69"/>
    <mergeCell ref="C70:E70"/>
    <mergeCell ref="F70:I70"/>
    <mergeCell ref="J70:M70"/>
    <mergeCell ref="C71:E71"/>
    <mergeCell ref="F71:I71"/>
    <mergeCell ref="J71:M71"/>
    <mergeCell ref="C87:M87"/>
    <mergeCell ref="B57:B58"/>
    <mergeCell ref="C57:C58"/>
    <mergeCell ref="D57:D58"/>
    <mergeCell ref="E57:E58"/>
    <mergeCell ref="F57:F58"/>
    <mergeCell ref="G57:G58"/>
    <mergeCell ref="B79:D79"/>
    <mergeCell ref="C80:E80"/>
    <mergeCell ref="F80:M80"/>
    <mergeCell ref="C81:E81"/>
    <mergeCell ref="F81:M81"/>
    <mergeCell ref="C82:E82"/>
    <mergeCell ref="F82:M82"/>
    <mergeCell ref="C76:E76"/>
    <mergeCell ref="F76:I76"/>
    <mergeCell ref="J76:M76"/>
    <mergeCell ref="C77:E77"/>
    <mergeCell ref="F77:I77"/>
    <mergeCell ref="J77:M77"/>
    <mergeCell ref="C72:E72"/>
    <mergeCell ref="F72:I72"/>
    <mergeCell ref="J72:M72"/>
    <mergeCell ref="B74:F74"/>
    <mergeCell ref="N67:Q67"/>
    <mergeCell ref="H57:H58"/>
    <mergeCell ref="I57:I58"/>
    <mergeCell ref="J57:J58"/>
    <mergeCell ref="K65:K66"/>
    <mergeCell ref="L65:L66"/>
    <mergeCell ref="M65:M66"/>
    <mergeCell ref="P65:P66"/>
    <mergeCell ref="K57:K58"/>
    <mergeCell ref="L57:L58"/>
    <mergeCell ref="M57:M58"/>
    <mergeCell ref="Q65:Q66"/>
    <mergeCell ref="P57:P58"/>
    <mergeCell ref="Q61:Q62"/>
    <mergeCell ref="M61:M62"/>
    <mergeCell ref="P61:P6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E51:E52"/>
    <mergeCell ref="F51:F52"/>
    <mergeCell ref="G51:G52"/>
    <mergeCell ref="H51:H52"/>
    <mergeCell ref="B43:B50"/>
    <mergeCell ref="C43:C50"/>
    <mergeCell ref="D43:D50"/>
    <mergeCell ref="E43:E50"/>
    <mergeCell ref="F43:F50"/>
    <mergeCell ref="G43:G50"/>
    <mergeCell ref="H43:H50"/>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B35:E35"/>
    <mergeCell ref="F35:H35"/>
    <mergeCell ref="B36:E36"/>
    <mergeCell ref="F36:H36"/>
    <mergeCell ref="B38:H38"/>
    <mergeCell ref="B39:B41"/>
    <mergeCell ref="C39:C41"/>
    <mergeCell ref="D39:D41"/>
    <mergeCell ref="E39:E41"/>
    <mergeCell ref="F39:F41"/>
    <mergeCell ref="G39:G41"/>
    <mergeCell ref="H39:H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1:M11"/>
    <mergeCell ref="P63:P64"/>
    <mergeCell ref="Q63:Q64"/>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J63:J64"/>
    <mergeCell ref="K63:K64"/>
    <mergeCell ref="L63:L64"/>
    <mergeCell ref="C61:C62"/>
    <mergeCell ref="D61:D62"/>
    <mergeCell ref="E61:E62"/>
    <mergeCell ref="F61:F62"/>
    <mergeCell ref="G61:G6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9"/>
  <sheetViews>
    <sheetView tabSelected="1" topLeftCell="A102" workbookViewId="0">
      <selection activeCell="S118" sqref="S11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141" t="s">
        <v>473</v>
      </c>
      <c r="C2" s="141"/>
      <c r="D2" s="141"/>
      <c r="E2" s="141"/>
      <c r="F2" s="141"/>
      <c r="G2" s="141"/>
      <c r="H2" s="141"/>
      <c r="I2" s="141"/>
      <c r="J2" s="141"/>
      <c r="K2" s="141"/>
      <c r="L2" s="141"/>
      <c r="M2" s="141"/>
      <c r="N2" s="141"/>
      <c r="O2" s="141"/>
      <c r="P2" s="141"/>
      <c r="Q2" s="141"/>
    </row>
    <row r="3" spans="2:17" ht="15.75" x14ac:dyDescent="0.25">
      <c r="B3" s="6"/>
      <c r="C3" s="6"/>
      <c r="D3" s="6"/>
      <c r="E3" s="6"/>
      <c r="F3" s="6"/>
      <c r="G3" s="6"/>
      <c r="H3" s="6"/>
      <c r="I3" s="6"/>
      <c r="J3" s="6"/>
      <c r="K3" s="6"/>
      <c r="L3" s="6"/>
      <c r="M3" s="6"/>
      <c r="N3" s="6"/>
      <c r="O3" s="6"/>
      <c r="P3" s="6"/>
      <c r="Q3" s="6"/>
    </row>
    <row r="4" spans="2:17" ht="15.75" x14ac:dyDescent="0.25">
      <c r="B4" s="247" t="s">
        <v>474</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21.6" customHeight="1" x14ac:dyDescent="0.25">
      <c r="B7" s="123" t="s">
        <v>3</v>
      </c>
      <c r="C7" s="123" t="s">
        <v>59</v>
      </c>
      <c r="D7" s="123"/>
      <c r="E7" s="122" t="s">
        <v>60</v>
      </c>
      <c r="F7" s="122"/>
      <c r="G7" s="122"/>
      <c r="H7" s="122" t="s">
        <v>61</v>
      </c>
      <c r="I7" s="122"/>
      <c r="J7" s="122"/>
      <c r="K7" s="123" t="s">
        <v>62</v>
      </c>
      <c r="L7" s="123"/>
      <c r="M7" s="123"/>
      <c r="N7" s="123"/>
    </row>
    <row r="8" spans="2:17" ht="34.15" customHeight="1"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4" t="s">
        <v>475</v>
      </c>
      <c r="D10" s="195"/>
      <c r="E10" s="198" t="s">
        <v>476</v>
      </c>
      <c r="F10" s="199"/>
      <c r="G10" s="200"/>
      <c r="H10" s="157">
        <v>0</v>
      </c>
      <c r="I10" s="158"/>
      <c r="J10" s="158"/>
      <c r="K10" s="157">
        <v>0</v>
      </c>
      <c r="L10" s="158"/>
      <c r="M10" s="158"/>
      <c r="N10" s="78">
        <v>10.11</v>
      </c>
    </row>
    <row r="11" spans="2:17" ht="15.75" x14ac:dyDescent="0.25">
      <c r="B11" s="193"/>
      <c r="C11" s="196"/>
      <c r="D11" s="197"/>
      <c r="E11" s="201"/>
      <c r="F11" s="202"/>
      <c r="G11" s="203"/>
      <c r="H11" s="187" t="s">
        <v>17</v>
      </c>
      <c r="I11" s="188"/>
      <c r="J11" s="189"/>
      <c r="K11" s="187" t="s">
        <v>18</v>
      </c>
      <c r="L11" s="188"/>
      <c r="M11" s="189"/>
      <c r="N11" s="11" t="s">
        <v>23</v>
      </c>
      <c r="O11" s="60"/>
      <c r="P11" s="61"/>
    </row>
    <row r="12" spans="2:17" ht="15.75" x14ac:dyDescent="0.25">
      <c r="B12" s="192" t="s">
        <v>48</v>
      </c>
      <c r="C12" s="194" t="s">
        <v>477</v>
      </c>
      <c r="D12" s="195"/>
      <c r="E12" s="198" t="s">
        <v>478</v>
      </c>
      <c r="F12" s="199"/>
      <c r="G12" s="200"/>
      <c r="H12" s="157">
        <v>0</v>
      </c>
      <c r="I12" s="159"/>
      <c r="J12" s="159"/>
      <c r="K12" s="157">
        <v>0</v>
      </c>
      <c r="L12" s="159"/>
      <c r="M12" s="159"/>
      <c r="N12" s="78">
        <v>7.23</v>
      </c>
    </row>
    <row r="13" spans="2:17" ht="33" customHeight="1" x14ac:dyDescent="0.25">
      <c r="B13" s="193"/>
      <c r="C13" s="196"/>
      <c r="D13" s="197"/>
      <c r="E13" s="201"/>
      <c r="F13" s="202"/>
      <c r="G13" s="203"/>
      <c r="H13" s="187" t="s">
        <v>17</v>
      </c>
      <c r="I13" s="188"/>
      <c r="J13" s="189"/>
      <c r="K13" s="187" t="s">
        <v>18</v>
      </c>
      <c r="L13" s="188"/>
      <c r="M13" s="189"/>
      <c r="N13" s="11" t="s">
        <v>23</v>
      </c>
    </row>
    <row r="14" spans="2:17" ht="15.75" x14ac:dyDescent="0.25">
      <c r="B14" s="192" t="s">
        <v>49</v>
      </c>
      <c r="C14" s="194" t="s">
        <v>479</v>
      </c>
      <c r="D14" s="195"/>
      <c r="E14" s="198" t="s">
        <v>480</v>
      </c>
      <c r="F14" s="199"/>
      <c r="G14" s="200"/>
      <c r="H14" s="160">
        <v>0</v>
      </c>
      <c r="I14" s="158"/>
      <c r="J14" s="158"/>
      <c r="K14" s="160">
        <v>0</v>
      </c>
      <c r="L14" s="158"/>
      <c r="M14" s="158"/>
      <c r="N14" s="13">
        <v>41000</v>
      </c>
    </row>
    <row r="15" spans="2:17" ht="15.75" x14ac:dyDescent="0.25">
      <c r="B15" s="193"/>
      <c r="C15" s="196"/>
      <c r="D15" s="197"/>
      <c r="E15" s="201"/>
      <c r="F15" s="202"/>
      <c r="G15" s="203"/>
      <c r="H15" s="187" t="s">
        <v>17</v>
      </c>
      <c r="I15" s="188"/>
      <c r="J15" s="189"/>
      <c r="K15" s="187" t="s">
        <v>18</v>
      </c>
      <c r="L15" s="188"/>
      <c r="M15" s="189"/>
      <c r="N15" s="11" t="s">
        <v>23</v>
      </c>
    </row>
    <row r="16" spans="2:17" ht="15.75" x14ac:dyDescent="0.25">
      <c r="B16" s="192" t="s">
        <v>50</v>
      </c>
      <c r="C16" s="194" t="s">
        <v>481</v>
      </c>
      <c r="D16" s="195"/>
      <c r="E16" s="198" t="s">
        <v>482</v>
      </c>
      <c r="F16" s="199"/>
      <c r="G16" s="200"/>
      <c r="H16" s="160">
        <v>0</v>
      </c>
      <c r="I16" s="158"/>
      <c r="J16" s="158"/>
      <c r="K16" s="160">
        <v>0</v>
      </c>
      <c r="L16" s="158"/>
      <c r="M16" s="158"/>
      <c r="N16" s="78">
        <v>22.92</v>
      </c>
    </row>
    <row r="17" spans="2:14" ht="15.75" x14ac:dyDescent="0.25">
      <c r="B17" s="193"/>
      <c r="C17" s="196"/>
      <c r="D17" s="197"/>
      <c r="E17" s="201"/>
      <c r="F17" s="202"/>
      <c r="G17" s="203"/>
      <c r="H17" s="187" t="s">
        <v>17</v>
      </c>
      <c r="I17" s="188"/>
      <c r="J17" s="189"/>
      <c r="K17" s="187" t="s">
        <v>18</v>
      </c>
      <c r="L17" s="188"/>
      <c r="M17" s="189"/>
      <c r="N17" s="11" t="s">
        <v>23</v>
      </c>
    </row>
    <row r="20" spans="2:14" ht="15.75" x14ac:dyDescent="0.25">
      <c r="B20" s="121" t="s">
        <v>72</v>
      </c>
      <c r="C20" s="121"/>
      <c r="D20" s="121"/>
      <c r="E20" s="121"/>
      <c r="F20" s="121"/>
      <c r="G20" s="121"/>
    </row>
    <row r="21" spans="2:14" ht="15.75" x14ac:dyDescent="0.25">
      <c r="B21" s="190" t="s">
        <v>73</v>
      </c>
      <c r="C21" s="190"/>
      <c r="D21" s="190"/>
      <c r="E21" s="190"/>
      <c r="F21" s="190" t="s">
        <v>74</v>
      </c>
      <c r="G21" s="190"/>
      <c r="H21" s="190"/>
    </row>
    <row r="22" spans="2:14" ht="15.75" x14ac:dyDescent="0.25">
      <c r="B22" s="191">
        <v>1</v>
      </c>
      <c r="C22" s="191"/>
      <c r="D22" s="191"/>
      <c r="E22" s="191"/>
      <c r="F22" s="191">
        <v>2</v>
      </c>
      <c r="G22" s="191"/>
      <c r="H22" s="191"/>
    </row>
    <row r="23" spans="2:14" ht="15.75" x14ac:dyDescent="0.25">
      <c r="B23" s="153" t="s">
        <v>75</v>
      </c>
      <c r="C23" s="153"/>
      <c r="D23" s="153"/>
      <c r="E23" s="153"/>
      <c r="F23" s="154">
        <f>F24+F26+F30+F34</f>
        <v>32652187</v>
      </c>
      <c r="G23" s="154"/>
      <c r="H23" s="154"/>
    </row>
    <row r="24" spans="2:14" ht="15.75" x14ac:dyDescent="0.25">
      <c r="B24" s="153" t="s">
        <v>76</v>
      </c>
      <c r="C24" s="153"/>
      <c r="D24" s="153"/>
      <c r="E24" s="153"/>
      <c r="F24" s="152"/>
      <c r="G24" s="152"/>
      <c r="H24" s="152"/>
    </row>
    <row r="25" spans="2:14" ht="15.75" x14ac:dyDescent="0.25">
      <c r="B25" s="151"/>
      <c r="C25" s="151"/>
      <c r="D25" s="151"/>
      <c r="E25" s="151"/>
      <c r="F25" s="152"/>
      <c r="G25" s="152"/>
      <c r="H25" s="152"/>
    </row>
    <row r="26" spans="2:14" ht="31.15" customHeight="1" x14ac:dyDescent="0.25">
      <c r="B26" s="153" t="s">
        <v>336</v>
      </c>
      <c r="C26" s="153"/>
      <c r="D26" s="153"/>
      <c r="E26" s="153"/>
      <c r="F26" s="154">
        <f>F29</f>
        <v>0</v>
      </c>
      <c r="G26" s="154"/>
      <c r="H26" s="154"/>
    </row>
    <row r="27" spans="2:14" ht="15.75" x14ac:dyDescent="0.25">
      <c r="B27" s="151" t="s">
        <v>274</v>
      </c>
      <c r="C27" s="151"/>
      <c r="D27" s="151"/>
      <c r="E27" s="151"/>
      <c r="F27" s="152"/>
      <c r="G27" s="152"/>
      <c r="H27" s="152"/>
    </row>
    <row r="28" spans="2:14" ht="31.5" customHeight="1" x14ac:dyDescent="0.25">
      <c r="B28" s="151" t="s">
        <v>275</v>
      </c>
      <c r="C28" s="151"/>
      <c r="D28" s="151"/>
      <c r="E28" s="151"/>
      <c r="F28" s="152"/>
      <c r="G28" s="152"/>
      <c r="H28" s="152"/>
    </row>
    <row r="29" spans="2:14" ht="15.75" x14ac:dyDescent="0.25">
      <c r="B29" s="151" t="s">
        <v>77</v>
      </c>
      <c r="C29" s="151"/>
      <c r="D29" s="151"/>
      <c r="E29" s="151"/>
      <c r="F29" s="152"/>
      <c r="G29" s="152"/>
      <c r="H29" s="152"/>
    </row>
    <row r="30" spans="2:14" ht="15.75" x14ac:dyDescent="0.25">
      <c r="B30" s="153" t="s">
        <v>337</v>
      </c>
      <c r="C30" s="153"/>
      <c r="D30" s="153"/>
      <c r="E30" s="153"/>
      <c r="F30" s="154">
        <v>32652187</v>
      </c>
      <c r="G30" s="154"/>
      <c r="H30" s="154"/>
    </row>
    <row r="31" spans="2:14" ht="15.75" x14ac:dyDescent="0.25">
      <c r="B31" s="151" t="s">
        <v>276</v>
      </c>
      <c r="C31" s="151"/>
      <c r="D31" s="151"/>
      <c r="E31" s="151"/>
      <c r="F31" s="152"/>
      <c r="G31" s="152"/>
      <c r="H31" s="152"/>
    </row>
    <row r="32" spans="2:14" ht="31.5" customHeight="1" x14ac:dyDescent="0.25">
      <c r="B32" s="151" t="s">
        <v>277</v>
      </c>
      <c r="C32" s="151"/>
      <c r="D32" s="151"/>
      <c r="E32" s="151"/>
      <c r="F32" s="152"/>
      <c r="G32" s="152"/>
      <c r="H32" s="152"/>
    </row>
    <row r="33" spans="2:17" ht="15.75" x14ac:dyDescent="0.25">
      <c r="B33" s="151" t="s">
        <v>78</v>
      </c>
      <c r="C33" s="151"/>
      <c r="D33" s="151"/>
      <c r="E33" s="151"/>
      <c r="F33" s="152">
        <v>32652187</v>
      </c>
      <c r="G33" s="152"/>
      <c r="H33" s="152"/>
    </row>
    <row r="34" spans="2:17" ht="15.75" x14ac:dyDescent="0.25">
      <c r="B34" s="153" t="s">
        <v>278</v>
      </c>
      <c r="C34" s="153"/>
      <c r="D34" s="153"/>
      <c r="E34" s="153"/>
      <c r="F34" s="152"/>
      <c r="G34" s="152"/>
      <c r="H34" s="152"/>
    </row>
    <row r="35" spans="2:17" ht="15.75" x14ac:dyDescent="0.25">
      <c r="B35" s="151"/>
      <c r="C35" s="151"/>
      <c r="D35" s="151"/>
      <c r="E35" s="151"/>
      <c r="F35" s="152"/>
      <c r="G35" s="152"/>
      <c r="H35" s="152"/>
    </row>
    <row r="36" spans="2:17" ht="15.75" x14ac:dyDescent="0.25">
      <c r="B36" s="153" t="s">
        <v>79</v>
      </c>
      <c r="C36" s="153"/>
      <c r="D36" s="153"/>
      <c r="E36" s="153"/>
      <c r="F36" s="154">
        <v>5762150.6799999997</v>
      </c>
      <c r="G36" s="154"/>
      <c r="H36" s="154"/>
    </row>
    <row r="37" spans="2:17" ht="15.75" x14ac:dyDescent="0.25">
      <c r="B37" s="151" t="s">
        <v>80</v>
      </c>
      <c r="C37" s="151"/>
      <c r="D37" s="151"/>
      <c r="E37" s="151"/>
      <c r="F37" s="152">
        <v>5762150.6799999997</v>
      </c>
      <c r="G37" s="152"/>
      <c r="H37" s="152"/>
    </row>
    <row r="38" spans="2:17" ht="15.75" x14ac:dyDescent="0.25">
      <c r="B38" s="151" t="s">
        <v>81</v>
      </c>
      <c r="C38" s="151"/>
      <c r="D38" s="151"/>
      <c r="E38" s="151"/>
      <c r="F38" s="152">
        <v>0</v>
      </c>
      <c r="G38" s="152"/>
      <c r="H38" s="152"/>
    </row>
    <row r="39" spans="2:17" ht="15.75" x14ac:dyDescent="0.25">
      <c r="B39" s="151" t="s">
        <v>82</v>
      </c>
      <c r="C39" s="151"/>
      <c r="D39" s="151"/>
      <c r="E39" s="151"/>
      <c r="F39" s="152">
        <v>0</v>
      </c>
      <c r="G39" s="152"/>
      <c r="H39" s="152"/>
    </row>
    <row r="40" spans="2:17" ht="15.75" x14ac:dyDescent="0.25">
      <c r="B40" s="153" t="s">
        <v>83</v>
      </c>
      <c r="C40" s="153"/>
      <c r="D40" s="153"/>
      <c r="E40" s="153"/>
      <c r="F40" s="154">
        <v>38414337.68</v>
      </c>
      <c r="G40" s="154"/>
      <c r="H40" s="154"/>
    </row>
    <row r="42" spans="2:17" ht="15.75" x14ac:dyDescent="0.25">
      <c r="B42" s="121" t="s">
        <v>84</v>
      </c>
      <c r="C42" s="121"/>
      <c r="D42" s="121"/>
      <c r="E42" s="121"/>
      <c r="F42" s="121"/>
      <c r="G42" s="121"/>
      <c r="H42" s="121"/>
    </row>
    <row r="43" spans="2:17" ht="16.149999999999999" customHeight="1" x14ac:dyDescent="0.25">
      <c r="B43" s="163" t="s">
        <v>85</v>
      </c>
      <c r="C43" s="122" t="s">
        <v>86</v>
      </c>
      <c r="D43" s="122" t="s">
        <v>87</v>
      </c>
      <c r="E43" s="122" t="s">
        <v>88</v>
      </c>
      <c r="F43" s="122" t="s">
        <v>89</v>
      </c>
      <c r="G43" s="122" t="s">
        <v>90</v>
      </c>
      <c r="H43" s="122" t="s">
        <v>91</v>
      </c>
      <c r="I43" s="122" t="s">
        <v>92</v>
      </c>
      <c r="J43" s="122"/>
      <c r="K43" s="122"/>
      <c r="L43" s="122"/>
      <c r="M43" s="122"/>
      <c r="N43" s="122" t="s">
        <v>6</v>
      </c>
      <c r="O43" s="122"/>
      <c r="P43" s="122" t="s">
        <v>93</v>
      </c>
      <c r="Q43" s="122" t="s">
        <v>94</v>
      </c>
    </row>
    <row r="44" spans="2:17" ht="46.9" customHeight="1" x14ac:dyDescent="0.25">
      <c r="B44" s="164"/>
      <c r="C44" s="122"/>
      <c r="D44" s="122"/>
      <c r="E44" s="122"/>
      <c r="F44" s="122"/>
      <c r="G44" s="122"/>
      <c r="H44" s="122"/>
      <c r="I44" s="122" t="s">
        <v>45</v>
      </c>
      <c r="J44" s="122" t="s">
        <v>95</v>
      </c>
      <c r="K44" s="122"/>
      <c r="L44" s="122"/>
      <c r="M44" s="122" t="s">
        <v>96</v>
      </c>
      <c r="N44" s="122" t="s">
        <v>97</v>
      </c>
      <c r="O44" s="122" t="s">
        <v>98</v>
      </c>
      <c r="P44" s="122"/>
      <c r="Q44" s="122"/>
    </row>
    <row r="45" spans="2:17" ht="96" customHeight="1" x14ac:dyDescent="0.25">
      <c r="B45" s="165"/>
      <c r="C45" s="122"/>
      <c r="D45" s="122"/>
      <c r="E45" s="122"/>
      <c r="F45" s="122"/>
      <c r="G45" s="122"/>
      <c r="H45" s="122"/>
      <c r="I45" s="122"/>
      <c r="J45" s="3" t="s">
        <v>99</v>
      </c>
      <c r="K45" s="3" t="s">
        <v>100</v>
      </c>
      <c r="L45" s="3" t="s">
        <v>101</v>
      </c>
      <c r="M45" s="122"/>
      <c r="N45" s="122"/>
      <c r="O45" s="122"/>
      <c r="P45" s="122"/>
      <c r="Q45" s="122"/>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166" t="s">
        <v>483</v>
      </c>
      <c r="C47" s="146" t="s">
        <v>102</v>
      </c>
      <c r="D47" s="119" t="s">
        <v>309</v>
      </c>
      <c r="E47" s="146" t="s">
        <v>451</v>
      </c>
      <c r="F47" s="119" t="s">
        <v>282</v>
      </c>
      <c r="G47" s="119" t="s">
        <v>283</v>
      </c>
      <c r="H47" s="146" t="s">
        <v>103</v>
      </c>
      <c r="I47" s="171">
        <v>3529411.77</v>
      </c>
      <c r="J47" s="171">
        <f>SUM(J54:J57)</f>
        <v>0</v>
      </c>
      <c r="K47" s="171">
        <f>SUM(K54:K57)</f>
        <v>0</v>
      </c>
      <c r="L47" s="171">
        <v>3000000</v>
      </c>
      <c r="M47" s="171">
        <v>529411.77</v>
      </c>
      <c r="N47" s="119" t="s">
        <v>487</v>
      </c>
      <c r="O47" s="78">
        <v>10.11</v>
      </c>
      <c r="P47" s="158"/>
      <c r="Q47" s="146"/>
    </row>
    <row r="48" spans="2:17" ht="15.75" x14ac:dyDescent="0.25">
      <c r="B48" s="167"/>
      <c r="C48" s="147"/>
      <c r="D48" s="126"/>
      <c r="E48" s="147"/>
      <c r="F48" s="126"/>
      <c r="G48" s="126"/>
      <c r="H48" s="147"/>
      <c r="I48" s="172"/>
      <c r="J48" s="172"/>
      <c r="K48" s="172"/>
      <c r="L48" s="172"/>
      <c r="M48" s="172"/>
      <c r="N48" s="139"/>
      <c r="O48" s="11" t="s">
        <v>23</v>
      </c>
      <c r="P48" s="161"/>
      <c r="Q48" s="147"/>
    </row>
    <row r="49" spans="2:18" ht="15.75" x14ac:dyDescent="0.25">
      <c r="B49" s="167"/>
      <c r="C49" s="147"/>
      <c r="D49" s="126"/>
      <c r="E49" s="147"/>
      <c r="F49" s="126"/>
      <c r="G49" s="126"/>
      <c r="H49" s="147"/>
      <c r="I49" s="172"/>
      <c r="J49" s="172"/>
      <c r="K49" s="172"/>
      <c r="L49" s="172"/>
      <c r="M49" s="172"/>
      <c r="N49" s="119" t="s">
        <v>601</v>
      </c>
      <c r="O49" s="82" t="s">
        <v>595</v>
      </c>
      <c r="P49" s="161"/>
      <c r="Q49" s="147"/>
    </row>
    <row r="50" spans="2:18" ht="15.75" x14ac:dyDescent="0.25">
      <c r="B50" s="167"/>
      <c r="C50" s="147"/>
      <c r="D50" s="126"/>
      <c r="E50" s="147"/>
      <c r="F50" s="126"/>
      <c r="G50" s="126"/>
      <c r="H50" s="147"/>
      <c r="I50" s="172"/>
      <c r="J50" s="172"/>
      <c r="K50" s="172"/>
      <c r="L50" s="172"/>
      <c r="M50" s="172"/>
      <c r="N50" s="126"/>
      <c r="O50" s="82" t="s">
        <v>23</v>
      </c>
      <c r="P50" s="161"/>
      <c r="Q50" s="147"/>
    </row>
    <row r="51" spans="2:18" ht="15.75" customHeight="1" x14ac:dyDescent="0.25">
      <c r="B51" s="167"/>
      <c r="C51" s="147"/>
      <c r="D51" s="126"/>
      <c r="E51" s="147"/>
      <c r="F51" s="126"/>
      <c r="G51" s="126"/>
      <c r="H51" s="147"/>
      <c r="I51" s="172"/>
      <c r="J51" s="172"/>
      <c r="K51" s="172"/>
      <c r="L51" s="172"/>
      <c r="M51" s="172"/>
      <c r="N51" s="119" t="s">
        <v>488</v>
      </c>
      <c r="O51" s="13">
        <v>1</v>
      </c>
      <c r="P51" s="161"/>
      <c r="Q51" s="147"/>
    </row>
    <row r="52" spans="2:18" ht="15.75" customHeight="1" x14ac:dyDescent="0.25">
      <c r="B52" s="167"/>
      <c r="C52" s="147"/>
      <c r="D52" s="126"/>
      <c r="E52" s="147"/>
      <c r="F52" s="126"/>
      <c r="G52" s="126"/>
      <c r="H52" s="147"/>
      <c r="I52" s="172"/>
      <c r="J52" s="172"/>
      <c r="K52" s="172"/>
      <c r="L52" s="172"/>
      <c r="M52" s="172"/>
      <c r="N52" s="126"/>
      <c r="O52" s="248" t="s">
        <v>23</v>
      </c>
      <c r="P52" s="161"/>
      <c r="Q52" s="147"/>
    </row>
    <row r="53" spans="2:18" ht="15.75" customHeight="1" x14ac:dyDescent="0.25">
      <c r="B53" s="167"/>
      <c r="C53" s="147"/>
      <c r="D53" s="126"/>
      <c r="E53" s="147"/>
      <c r="F53" s="126"/>
      <c r="G53" s="126"/>
      <c r="H53" s="147"/>
      <c r="I53" s="172"/>
      <c r="J53" s="172"/>
      <c r="K53" s="172"/>
      <c r="L53" s="172"/>
      <c r="M53" s="172"/>
      <c r="N53" s="139"/>
      <c r="O53" s="249"/>
      <c r="P53" s="161"/>
      <c r="Q53" s="147"/>
    </row>
    <row r="54" spans="2:18" ht="22.5" customHeight="1" x14ac:dyDescent="0.25">
      <c r="B54" s="119" t="s">
        <v>528</v>
      </c>
      <c r="C54" s="149"/>
      <c r="D54" s="119" t="s">
        <v>309</v>
      </c>
      <c r="E54" s="146" t="s">
        <v>486</v>
      </c>
      <c r="F54" s="241"/>
      <c r="G54" s="119" t="s">
        <v>283</v>
      </c>
      <c r="H54" s="149"/>
      <c r="I54" s="144">
        <v>3529411.77</v>
      </c>
      <c r="J54" s="144">
        <v>0</v>
      </c>
      <c r="K54" s="144">
        <v>0</v>
      </c>
      <c r="L54" s="144">
        <v>3000000</v>
      </c>
      <c r="M54" s="144">
        <v>529411.77</v>
      </c>
      <c r="N54" s="119" t="s">
        <v>484</v>
      </c>
      <c r="O54" s="144">
        <v>10.11</v>
      </c>
      <c r="P54" s="146" t="s">
        <v>489</v>
      </c>
      <c r="Q54" s="146" t="s">
        <v>508</v>
      </c>
    </row>
    <row r="55" spans="2:18" ht="15.75" customHeight="1" x14ac:dyDescent="0.25">
      <c r="B55" s="126"/>
      <c r="C55" s="150"/>
      <c r="D55" s="126"/>
      <c r="E55" s="147"/>
      <c r="F55" s="242"/>
      <c r="G55" s="126"/>
      <c r="H55" s="150"/>
      <c r="I55" s="145"/>
      <c r="J55" s="145"/>
      <c r="K55" s="145"/>
      <c r="L55" s="145"/>
      <c r="M55" s="145"/>
      <c r="N55" s="139"/>
      <c r="O55" s="250"/>
      <c r="P55" s="147"/>
      <c r="Q55" s="147"/>
    </row>
    <row r="56" spans="2:18" ht="31.5" customHeight="1" x14ac:dyDescent="0.25">
      <c r="B56" s="126"/>
      <c r="C56" s="150"/>
      <c r="D56" s="126"/>
      <c r="E56" s="147"/>
      <c r="F56" s="242"/>
      <c r="G56" s="126"/>
      <c r="H56" s="150"/>
      <c r="I56" s="145"/>
      <c r="J56" s="145"/>
      <c r="K56" s="145"/>
      <c r="L56" s="145"/>
      <c r="M56" s="145"/>
      <c r="N56" s="104" t="s">
        <v>485</v>
      </c>
      <c r="O56" s="105">
        <v>1</v>
      </c>
      <c r="P56" s="147"/>
      <c r="Q56" s="147"/>
      <c r="R56" s="106"/>
    </row>
    <row r="57" spans="2:18" ht="31.5" customHeight="1" x14ac:dyDescent="0.25">
      <c r="B57" s="126"/>
      <c r="C57" s="150"/>
      <c r="D57" s="126"/>
      <c r="E57" s="147"/>
      <c r="F57" s="242"/>
      <c r="G57" s="126"/>
      <c r="H57" s="150"/>
      <c r="I57" s="145"/>
      <c r="J57" s="145"/>
      <c r="K57" s="145"/>
      <c r="L57" s="145"/>
      <c r="M57" s="145"/>
      <c r="N57" s="104" t="s">
        <v>594</v>
      </c>
      <c r="O57" s="105">
        <v>101196</v>
      </c>
      <c r="P57" s="147"/>
      <c r="Q57" s="147"/>
      <c r="R57" s="107"/>
    </row>
    <row r="58" spans="2:18" ht="15.75" customHeight="1" x14ac:dyDescent="0.25">
      <c r="B58" s="166" t="s">
        <v>491</v>
      </c>
      <c r="C58" s="146" t="s">
        <v>102</v>
      </c>
      <c r="D58" s="119" t="s">
        <v>309</v>
      </c>
      <c r="E58" s="146" t="s">
        <v>451</v>
      </c>
      <c r="F58" s="146" t="s">
        <v>282</v>
      </c>
      <c r="G58" s="119" t="s">
        <v>283</v>
      </c>
      <c r="H58" s="146" t="s">
        <v>103</v>
      </c>
      <c r="I58" s="171">
        <v>34884925.909999996</v>
      </c>
      <c r="J58" s="171">
        <f>SUM(J66:J86)</f>
        <v>0</v>
      </c>
      <c r="K58" s="171">
        <f>SUM(K66:K86)</f>
        <v>0</v>
      </c>
      <c r="L58" s="171">
        <v>29652187</v>
      </c>
      <c r="M58" s="171">
        <v>5232738.91</v>
      </c>
      <c r="N58" s="119" t="s">
        <v>592</v>
      </c>
      <c r="O58" s="102">
        <v>7.23</v>
      </c>
      <c r="P58" s="251"/>
      <c r="Q58" s="146"/>
    </row>
    <row r="59" spans="2:18" ht="31.5" customHeight="1" x14ac:dyDescent="0.25">
      <c r="B59" s="167"/>
      <c r="C59" s="147"/>
      <c r="D59" s="126"/>
      <c r="E59" s="147"/>
      <c r="F59" s="147"/>
      <c r="G59" s="126"/>
      <c r="H59" s="147"/>
      <c r="I59" s="172"/>
      <c r="J59" s="172"/>
      <c r="K59" s="172"/>
      <c r="L59" s="172"/>
      <c r="M59" s="172"/>
      <c r="N59" s="139"/>
      <c r="O59" s="11" t="s">
        <v>23</v>
      </c>
      <c r="P59" s="252"/>
      <c r="Q59" s="147"/>
    </row>
    <row r="60" spans="2:18" ht="15.75" customHeight="1" x14ac:dyDescent="0.25">
      <c r="B60" s="167"/>
      <c r="C60" s="147"/>
      <c r="D60" s="126"/>
      <c r="E60" s="147"/>
      <c r="F60" s="147"/>
      <c r="G60" s="126"/>
      <c r="H60" s="147"/>
      <c r="I60" s="172"/>
      <c r="J60" s="172"/>
      <c r="K60" s="172"/>
      <c r="L60" s="172"/>
      <c r="M60" s="172"/>
      <c r="N60" s="119" t="s">
        <v>495</v>
      </c>
      <c r="O60" s="69" t="s">
        <v>493</v>
      </c>
      <c r="P60" s="252"/>
      <c r="Q60" s="147"/>
    </row>
    <row r="61" spans="2:18" ht="15.75" x14ac:dyDescent="0.25">
      <c r="B61" s="167"/>
      <c r="C61" s="147"/>
      <c r="D61" s="126"/>
      <c r="E61" s="147"/>
      <c r="F61" s="147"/>
      <c r="G61" s="126"/>
      <c r="H61" s="147"/>
      <c r="I61" s="172"/>
      <c r="J61" s="172"/>
      <c r="K61" s="172"/>
      <c r="L61" s="172"/>
      <c r="M61" s="172"/>
      <c r="N61" s="139"/>
      <c r="O61" s="11" t="s">
        <v>23</v>
      </c>
      <c r="P61" s="252"/>
      <c r="Q61" s="147"/>
    </row>
    <row r="62" spans="2:18" ht="47.25" customHeight="1" x14ac:dyDescent="0.25">
      <c r="B62" s="167"/>
      <c r="C62" s="147"/>
      <c r="D62" s="126"/>
      <c r="E62" s="147"/>
      <c r="F62" s="147"/>
      <c r="G62" s="126"/>
      <c r="H62" s="147"/>
      <c r="I62" s="172"/>
      <c r="J62" s="172"/>
      <c r="K62" s="172"/>
      <c r="L62" s="172"/>
      <c r="M62" s="172"/>
      <c r="N62" s="26" t="s">
        <v>496</v>
      </c>
      <c r="O62" s="64" t="s">
        <v>597</v>
      </c>
      <c r="P62" s="252"/>
      <c r="Q62" s="147"/>
    </row>
    <row r="63" spans="2:18" ht="38.25" customHeight="1" x14ac:dyDescent="0.25">
      <c r="B63" s="167"/>
      <c r="C63" s="147"/>
      <c r="D63" s="126"/>
      <c r="E63" s="147"/>
      <c r="F63" s="147"/>
      <c r="G63" s="126"/>
      <c r="H63" s="147"/>
      <c r="I63" s="172"/>
      <c r="J63" s="172"/>
      <c r="K63" s="172"/>
      <c r="L63" s="172"/>
      <c r="M63" s="172"/>
      <c r="N63" s="26" t="s">
        <v>488</v>
      </c>
      <c r="O63" s="64" t="s">
        <v>497</v>
      </c>
      <c r="P63" s="252"/>
      <c r="Q63" s="147"/>
    </row>
    <row r="64" spans="2:18" ht="31.5" x14ac:dyDescent="0.25">
      <c r="B64" s="167"/>
      <c r="C64" s="147"/>
      <c r="D64" s="126"/>
      <c r="E64" s="147"/>
      <c r="F64" s="147"/>
      <c r="G64" s="126"/>
      <c r="H64" s="147"/>
      <c r="I64" s="172"/>
      <c r="J64" s="172"/>
      <c r="K64" s="172"/>
      <c r="L64" s="172"/>
      <c r="M64" s="172"/>
      <c r="N64" s="26" t="s">
        <v>500</v>
      </c>
      <c r="O64" s="64" t="s">
        <v>499</v>
      </c>
      <c r="P64" s="252"/>
      <c r="Q64" s="147"/>
    </row>
    <row r="65" spans="2:17" ht="63" x14ac:dyDescent="0.25">
      <c r="B65" s="168"/>
      <c r="C65" s="148"/>
      <c r="D65" s="139"/>
      <c r="E65" s="148"/>
      <c r="F65" s="148"/>
      <c r="G65" s="139"/>
      <c r="H65" s="148"/>
      <c r="I65" s="186"/>
      <c r="J65" s="186"/>
      <c r="K65" s="186"/>
      <c r="L65" s="186"/>
      <c r="M65" s="186"/>
      <c r="N65" s="26" t="s">
        <v>502</v>
      </c>
      <c r="O65" s="64" t="s">
        <v>503</v>
      </c>
      <c r="P65" s="253"/>
      <c r="Q65" s="148"/>
    </row>
    <row r="66" spans="2:17" ht="51.75" customHeight="1" x14ac:dyDescent="0.25">
      <c r="B66" s="119" t="s">
        <v>529</v>
      </c>
      <c r="C66" s="149"/>
      <c r="D66" s="119" t="s">
        <v>309</v>
      </c>
      <c r="E66" s="146" t="s">
        <v>451</v>
      </c>
      <c r="F66" s="149"/>
      <c r="G66" s="119" t="s">
        <v>283</v>
      </c>
      <c r="H66" s="149"/>
      <c r="I66" s="171">
        <v>2352941.1800000002</v>
      </c>
      <c r="J66" s="171">
        <v>0</v>
      </c>
      <c r="K66" s="171">
        <v>0</v>
      </c>
      <c r="L66" s="171">
        <v>2000000</v>
      </c>
      <c r="M66" s="171">
        <v>352941.18</v>
      </c>
      <c r="N66" s="49" t="s">
        <v>494</v>
      </c>
      <c r="O66" s="103">
        <v>2.2200000000000002</v>
      </c>
      <c r="P66" s="146" t="s">
        <v>504</v>
      </c>
      <c r="Q66" s="146" t="s">
        <v>505</v>
      </c>
    </row>
    <row r="67" spans="2:17" ht="39" customHeight="1" x14ac:dyDescent="0.25">
      <c r="B67" s="126"/>
      <c r="C67" s="150"/>
      <c r="D67" s="126"/>
      <c r="E67" s="147"/>
      <c r="F67" s="150"/>
      <c r="G67" s="126"/>
      <c r="H67" s="150"/>
      <c r="I67" s="172"/>
      <c r="J67" s="172"/>
      <c r="K67" s="172"/>
      <c r="L67" s="172"/>
      <c r="M67" s="172"/>
      <c r="N67" s="41" t="s">
        <v>485</v>
      </c>
      <c r="O67" s="62">
        <v>1</v>
      </c>
      <c r="P67" s="147"/>
      <c r="Q67" s="147"/>
    </row>
    <row r="68" spans="2:17" ht="36.75" customHeight="1" x14ac:dyDescent="0.25">
      <c r="B68" s="126"/>
      <c r="C68" s="150"/>
      <c r="D68" s="126"/>
      <c r="E68" s="147"/>
      <c r="F68" s="150"/>
      <c r="G68" s="126"/>
      <c r="H68" s="150"/>
      <c r="I68" s="172"/>
      <c r="J68" s="172"/>
      <c r="K68" s="172"/>
      <c r="L68" s="172"/>
      <c r="M68" s="172"/>
      <c r="N68" s="41" t="s">
        <v>498</v>
      </c>
      <c r="O68" s="62">
        <v>22240</v>
      </c>
      <c r="P68" s="147"/>
      <c r="Q68" s="147"/>
    </row>
    <row r="69" spans="2:17" ht="53.25" customHeight="1" x14ac:dyDescent="0.25">
      <c r="B69" s="119" t="s">
        <v>530</v>
      </c>
      <c r="C69" s="149"/>
      <c r="D69" s="119" t="s">
        <v>309</v>
      </c>
      <c r="E69" s="146" t="s">
        <v>451</v>
      </c>
      <c r="F69" s="241"/>
      <c r="G69" s="119" t="s">
        <v>283</v>
      </c>
      <c r="H69" s="149"/>
      <c r="I69" s="144">
        <v>9411764.7100000009</v>
      </c>
      <c r="J69" s="144">
        <v>0</v>
      </c>
      <c r="K69" s="144">
        <v>0</v>
      </c>
      <c r="L69" s="144">
        <v>8000000</v>
      </c>
      <c r="M69" s="144">
        <v>1411764.71</v>
      </c>
      <c r="N69" s="41" t="s">
        <v>494</v>
      </c>
      <c r="O69" s="102">
        <v>10.72</v>
      </c>
      <c r="P69" s="146" t="s">
        <v>504</v>
      </c>
      <c r="Q69" s="146" t="s">
        <v>506</v>
      </c>
    </row>
    <row r="70" spans="2:17" ht="31.5" x14ac:dyDescent="0.25">
      <c r="B70" s="126"/>
      <c r="C70" s="150"/>
      <c r="D70" s="126"/>
      <c r="E70" s="147"/>
      <c r="F70" s="242"/>
      <c r="G70" s="126"/>
      <c r="H70" s="150"/>
      <c r="I70" s="145"/>
      <c r="J70" s="145"/>
      <c r="K70" s="145"/>
      <c r="L70" s="145"/>
      <c r="M70" s="145"/>
      <c r="N70" s="41" t="s">
        <v>485</v>
      </c>
      <c r="O70" s="62">
        <v>1</v>
      </c>
      <c r="P70" s="147"/>
      <c r="Q70" s="147"/>
    </row>
    <row r="71" spans="2:17" ht="31.5" x14ac:dyDescent="0.25">
      <c r="B71" s="126"/>
      <c r="C71" s="150"/>
      <c r="D71" s="126"/>
      <c r="E71" s="147"/>
      <c r="F71" s="242"/>
      <c r="G71" s="126"/>
      <c r="H71" s="150"/>
      <c r="I71" s="145"/>
      <c r="J71" s="145"/>
      <c r="K71" s="145"/>
      <c r="L71" s="145"/>
      <c r="M71" s="145"/>
      <c r="N71" s="41" t="s">
        <v>498</v>
      </c>
      <c r="O71" s="28">
        <v>107216</v>
      </c>
      <c r="P71" s="147"/>
      <c r="Q71" s="147"/>
    </row>
    <row r="72" spans="2:17" ht="52.5" customHeight="1" x14ac:dyDescent="0.25">
      <c r="B72" s="119" t="s">
        <v>531</v>
      </c>
      <c r="C72" s="149"/>
      <c r="D72" s="119" t="s">
        <v>309</v>
      </c>
      <c r="E72" s="146" t="s">
        <v>451</v>
      </c>
      <c r="F72" s="241"/>
      <c r="G72" s="119" t="s">
        <v>283</v>
      </c>
      <c r="H72" s="149"/>
      <c r="I72" s="144">
        <v>3708455.3</v>
      </c>
      <c r="J72" s="144">
        <v>0</v>
      </c>
      <c r="K72" s="144">
        <v>0</v>
      </c>
      <c r="L72" s="144">
        <v>3152187</v>
      </c>
      <c r="M72" s="144">
        <v>556268.30000000005</v>
      </c>
      <c r="N72" s="41" t="s">
        <v>593</v>
      </c>
      <c r="O72" s="62">
        <v>7</v>
      </c>
      <c r="P72" s="146" t="s">
        <v>504</v>
      </c>
      <c r="Q72" s="146" t="s">
        <v>505</v>
      </c>
    </row>
    <row r="73" spans="2:17" ht="35.25" customHeight="1" x14ac:dyDescent="0.25">
      <c r="B73" s="126"/>
      <c r="C73" s="150"/>
      <c r="D73" s="126"/>
      <c r="E73" s="147"/>
      <c r="F73" s="242"/>
      <c r="G73" s="126"/>
      <c r="H73" s="150"/>
      <c r="I73" s="145"/>
      <c r="J73" s="145"/>
      <c r="K73" s="145"/>
      <c r="L73" s="145"/>
      <c r="M73" s="145"/>
      <c r="N73" s="41" t="s">
        <v>485</v>
      </c>
      <c r="O73" s="62">
        <v>1</v>
      </c>
      <c r="P73" s="147"/>
      <c r="Q73" s="147"/>
    </row>
    <row r="74" spans="2:17" ht="50.25" customHeight="1" x14ac:dyDescent="0.25">
      <c r="B74" s="126"/>
      <c r="C74" s="150"/>
      <c r="D74" s="126"/>
      <c r="E74" s="147"/>
      <c r="F74" s="242"/>
      <c r="G74" s="126"/>
      <c r="H74" s="150"/>
      <c r="I74" s="145"/>
      <c r="J74" s="145"/>
      <c r="K74" s="145"/>
      <c r="L74" s="145"/>
      <c r="M74" s="145"/>
      <c r="N74" s="41" t="s">
        <v>596</v>
      </c>
      <c r="O74" s="62">
        <v>7</v>
      </c>
      <c r="P74" s="147"/>
      <c r="Q74" s="147"/>
    </row>
    <row r="75" spans="2:17" ht="34.5" customHeight="1" x14ac:dyDescent="0.25">
      <c r="B75" s="126"/>
      <c r="C75" s="150"/>
      <c r="D75" s="126"/>
      <c r="E75" s="147"/>
      <c r="F75" s="242"/>
      <c r="G75" s="126"/>
      <c r="H75" s="150"/>
      <c r="I75" s="145"/>
      <c r="J75" s="145"/>
      <c r="K75" s="145"/>
      <c r="L75" s="145"/>
      <c r="M75" s="145"/>
      <c r="N75" s="41" t="s">
        <v>498</v>
      </c>
      <c r="O75" s="28">
        <v>630296</v>
      </c>
      <c r="P75" s="147"/>
      <c r="Q75" s="147"/>
    </row>
    <row r="76" spans="2:17" ht="34.5" customHeight="1" x14ac:dyDescent="0.25">
      <c r="B76" s="119" t="s">
        <v>532</v>
      </c>
      <c r="C76" s="149"/>
      <c r="D76" s="119" t="s">
        <v>309</v>
      </c>
      <c r="E76" s="146" t="s">
        <v>451</v>
      </c>
      <c r="F76" s="241"/>
      <c r="G76" s="119" t="s">
        <v>283</v>
      </c>
      <c r="H76" s="149"/>
      <c r="I76" s="144">
        <v>9411764.7100000009</v>
      </c>
      <c r="J76" s="144">
        <v>0</v>
      </c>
      <c r="K76" s="144">
        <v>0</v>
      </c>
      <c r="L76" s="144">
        <v>8000000</v>
      </c>
      <c r="M76" s="144">
        <v>1411764.71</v>
      </c>
      <c r="N76" s="41" t="s">
        <v>492</v>
      </c>
      <c r="O76" s="62">
        <v>25000</v>
      </c>
      <c r="P76" s="146" t="s">
        <v>489</v>
      </c>
      <c r="Q76" s="146" t="s">
        <v>507</v>
      </c>
    </row>
    <row r="77" spans="2:17" ht="30.75" customHeight="1" x14ac:dyDescent="0.25">
      <c r="B77" s="126"/>
      <c r="C77" s="150"/>
      <c r="D77" s="126"/>
      <c r="E77" s="147"/>
      <c r="F77" s="242"/>
      <c r="G77" s="126"/>
      <c r="H77" s="150"/>
      <c r="I77" s="145"/>
      <c r="J77" s="145"/>
      <c r="K77" s="145"/>
      <c r="L77" s="145"/>
      <c r="M77" s="145"/>
      <c r="N77" s="41" t="s">
        <v>485</v>
      </c>
      <c r="O77" s="62">
        <v>1</v>
      </c>
      <c r="P77" s="147"/>
      <c r="Q77" s="147"/>
    </row>
    <row r="78" spans="2:17" ht="69.75" customHeight="1" x14ac:dyDescent="0.25">
      <c r="B78" s="126"/>
      <c r="C78" s="150"/>
      <c r="D78" s="126"/>
      <c r="E78" s="147"/>
      <c r="F78" s="242"/>
      <c r="G78" s="126"/>
      <c r="H78" s="150"/>
      <c r="I78" s="145"/>
      <c r="J78" s="145"/>
      <c r="K78" s="145"/>
      <c r="L78" s="145"/>
      <c r="M78" s="145"/>
      <c r="N78" s="41" t="s">
        <v>501</v>
      </c>
      <c r="O78" s="28">
        <v>1770</v>
      </c>
      <c r="P78" s="147"/>
      <c r="Q78" s="147"/>
    </row>
    <row r="79" spans="2:17" ht="49.5" customHeight="1" x14ac:dyDescent="0.25">
      <c r="B79" s="119" t="s">
        <v>533</v>
      </c>
      <c r="C79" s="149"/>
      <c r="D79" s="119" t="s">
        <v>309</v>
      </c>
      <c r="E79" s="146" t="s">
        <v>451</v>
      </c>
      <c r="F79" s="241"/>
      <c r="G79" s="119" t="s">
        <v>283</v>
      </c>
      <c r="H79" s="149"/>
      <c r="I79" s="144">
        <v>3529411.77</v>
      </c>
      <c r="J79" s="144">
        <v>0</v>
      </c>
      <c r="K79" s="144">
        <v>0</v>
      </c>
      <c r="L79" s="144">
        <v>3000000</v>
      </c>
      <c r="M79" s="144">
        <v>529411.77</v>
      </c>
      <c r="N79" s="41" t="s">
        <v>494</v>
      </c>
      <c r="O79" s="102">
        <v>2.98</v>
      </c>
      <c r="P79" s="146" t="s">
        <v>598</v>
      </c>
      <c r="Q79" s="146" t="s">
        <v>599</v>
      </c>
    </row>
    <row r="80" spans="2:17" ht="33.75" customHeight="1" x14ac:dyDescent="0.25">
      <c r="B80" s="126"/>
      <c r="C80" s="150"/>
      <c r="D80" s="126"/>
      <c r="E80" s="147"/>
      <c r="F80" s="242"/>
      <c r="G80" s="126"/>
      <c r="H80" s="150"/>
      <c r="I80" s="145"/>
      <c r="J80" s="145"/>
      <c r="K80" s="145"/>
      <c r="L80" s="145"/>
      <c r="M80" s="145"/>
      <c r="N80" s="41" t="s">
        <v>485</v>
      </c>
      <c r="O80" s="62">
        <v>1</v>
      </c>
      <c r="P80" s="147"/>
      <c r="Q80" s="147"/>
    </row>
    <row r="81" spans="2:17" ht="33.75" customHeight="1" x14ac:dyDescent="0.25">
      <c r="B81" s="126"/>
      <c r="C81" s="150"/>
      <c r="D81" s="126"/>
      <c r="E81" s="147"/>
      <c r="F81" s="242"/>
      <c r="G81" s="126"/>
      <c r="H81" s="150"/>
      <c r="I81" s="145"/>
      <c r="J81" s="145"/>
      <c r="K81" s="145"/>
      <c r="L81" s="145"/>
      <c r="M81" s="145"/>
      <c r="N81" s="41" t="s">
        <v>498</v>
      </c>
      <c r="O81" s="28">
        <v>29839</v>
      </c>
      <c r="P81" s="147"/>
      <c r="Q81" s="147"/>
    </row>
    <row r="82" spans="2:17" ht="46.5" customHeight="1" x14ac:dyDescent="0.25">
      <c r="B82" s="119" t="s">
        <v>534</v>
      </c>
      <c r="C82" s="149"/>
      <c r="D82" s="119" t="s">
        <v>309</v>
      </c>
      <c r="E82" s="146" t="s">
        <v>451</v>
      </c>
      <c r="F82" s="241"/>
      <c r="G82" s="119" t="s">
        <v>283</v>
      </c>
      <c r="H82" s="149"/>
      <c r="I82" s="144">
        <v>4117647.06</v>
      </c>
      <c r="J82" s="144">
        <v>0</v>
      </c>
      <c r="K82" s="144">
        <v>0</v>
      </c>
      <c r="L82" s="144">
        <v>3500000</v>
      </c>
      <c r="M82" s="144">
        <v>617647.06000000006</v>
      </c>
      <c r="N82" s="41" t="s">
        <v>593</v>
      </c>
      <c r="O82" s="102">
        <v>0.23</v>
      </c>
      <c r="P82" s="146" t="s">
        <v>489</v>
      </c>
      <c r="Q82" s="146" t="s">
        <v>600</v>
      </c>
    </row>
    <row r="83" spans="2:17" ht="33.75" customHeight="1" x14ac:dyDescent="0.25">
      <c r="B83" s="126"/>
      <c r="C83" s="150"/>
      <c r="D83" s="126"/>
      <c r="E83" s="147"/>
      <c r="F83" s="242"/>
      <c r="G83" s="126"/>
      <c r="H83" s="150"/>
      <c r="I83" s="145"/>
      <c r="J83" s="145"/>
      <c r="K83" s="145"/>
      <c r="L83" s="145"/>
      <c r="M83" s="145"/>
      <c r="N83" s="41" t="s">
        <v>485</v>
      </c>
      <c r="O83" s="62">
        <v>1</v>
      </c>
      <c r="P83" s="147"/>
      <c r="Q83" s="147"/>
    </row>
    <row r="84" spans="2:17" ht="78" customHeight="1" x14ac:dyDescent="0.25">
      <c r="B84" s="126"/>
      <c r="C84" s="150"/>
      <c r="D84" s="126"/>
      <c r="E84" s="147"/>
      <c r="F84" s="242"/>
      <c r="G84" s="126"/>
      <c r="H84" s="150"/>
      <c r="I84" s="145"/>
      <c r="J84" s="145"/>
      <c r="K84" s="145"/>
      <c r="L84" s="145"/>
      <c r="M84" s="145"/>
      <c r="N84" s="41" t="s">
        <v>498</v>
      </c>
      <c r="O84" s="28">
        <v>12424</v>
      </c>
      <c r="P84" s="147"/>
      <c r="Q84" s="147"/>
    </row>
    <row r="85" spans="2:17" ht="39" customHeight="1" x14ac:dyDescent="0.25">
      <c r="B85" s="119" t="s">
        <v>535</v>
      </c>
      <c r="C85" s="149"/>
      <c r="D85" s="119" t="s">
        <v>309</v>
      </c>
      <c r="E85" s="146" t="s">
        <v>451</v>
      </c>
      <c r="F85" s="241"/>
      <c r="G85" s="119" t="s">
        <v>283</v>
      </c>
      <c r="H85" s="149"/>
      <c r="I85" s="144">
        <v>2352941.1800000002</v>
      </c>
      <c r="J85" s="144">
        <v>0</v>
      </c>
      <c r="K85" s="144">
        <v>0</v>
      </c>
      <c r="L85" s="144">
        <v>2000000</v>
      </c>
      <c r="M85" s="144">
        <v>352941.18</v>
      </c>
      <c r="N85" s="41" t="s">
        <v>492</v>
      </c>
      <c r="O85" s="62">
        <v>16000</v>
      </c>
      <c r="P85" s="146" t="s">
        <v>105</v>
      </c>
      <c r="Q85" s="146" t="s">
        <v>509</v>
      </c>
    </row>
    <row r="86" spans="2:17" ht="234" customHeight="1" x14ac:dyDescent="0.25">
      <c r="B86" s="126"/>
      <c r="C86" s="150"/>
      <c r="D86" s="126"/>
      <c r="E86" s="147"/>
      <c r="F86" s="242"/>
      <c r="G86" s="126"/>
      <c r="H86" s="150"/>
      <c r="I86" s="145"/>
      <c r="J86" s="145"/>
      <c r="K86" s="145"/>
      <c r="L86" s="145"/>
      <c r="M86" s="145"/>
      <c r="N86" s="41" t="s">
        <v>485</v>
      </c>
      <c r="O86" s="62">
        <v>1</v>
      </c>
      <c r="P86" s="147"/>
      <c r="Q86" s="147"/>
    </row>
    <row r="87" spans="2:17" ht="15.75" x14ac:dyDescent="0.25">
      <c r="B87" s="140" t="s">
        <v>106</v>
      </c>
      <c r="C87" s="140"/>
      <c r="D87" s="140"/>
      <c r="E87" s="140"/>
      <c r="F87" s="140"/>
      <c r="G87" s="140"/>
      <c r="H87" s="140"/>
      <c r="I87" s="75">
        <f>I47+I58</f>
        <v>38414337.68</v>
      </c>
      <c r="J87" s="75">
        <f>J47+J58</f>
        <v>0</v>
      </c>
      <c r="K87" s="75">
        <f>K47+K58</f>
        <v>0</v>
      </c>
      <c r="L87" s="75">
        <f>L47+L58</f>
        <v>32652187</v>
      </c>
      <c r="M87" s="75">
        <f>M47+M58</f>
        <v>5762150.6799999997</v>
      </c>
      <c r="N87" s="155"/>
      <c r="O87" s="155"/>
      <c r="P87" s="155"/>
      <c r="Q87" s="155"/>
    </row>
    <row r="88" spans="2:17" ht="15.75" x14ac:dyDescent="0.25">
      <c r="B88" s="90" t="s">
        <v>536</v>
      </c>
      <c r="C88" s="87"/>
      <c r="D88" s="87"/>
      <c r="E88" s="87"/>
      <c r="F88" s="87"/>
      <c r="G88" s="87"/>
      <c r="H88" s="87"/>
      <c r="I88" s="88"/>
      <c r="J88" s="88"/>
      <c r="K88" s="88"/>
      <c r="L88" s="88"/>
      <c r="M88" s="88"/>
      <c r="N88" s="89"/>
      <c r="O88" s="89"/>
      <c r="P88" s="89"/>
      <c r="Q88" s="89"/>
    </row>
    <row r="89" spans="2:17" ht="15.75" x14ac:dyDescent="0.25">
      <c r="B89" s="87"/>
      <c r="C89" s="87"/>
      <c r="D89" s="87"/>
      <c r="E89" s="87"/>
      <c r="F89" s="87"/>
      <c r="G89" s="87"/>
      <c r="H89" s="87"/>
      <c r="I89" s="88"/>
      <c r="J89" s="88"/>
      <c r="K89" s="88"/>
      <c r="L89" s="88"/>
      <c r="M89" s="88"/>
      <c r="N89" s="89"/>
      <c r="O89" s="89"/>
      <c r="P89" s="89"/>
      <c r="Q89" s="89"/>
    </row>
    <row r="91" spans="2:17" ht="15.75" x14ac:dyDescent="0.25">
      <c r="B91" s="169" t="s">
        <v>107</v>
      </c>
      <c r="C91" s="169"/>
      <c r="D91" s="169"/>
      <c r="E91" s="169"/>
    </row>
    <row r="92" spans="2:17" ht="35.450000000000003" customHeight="1" x14ac:dyDescent="0.25">
      <c r="B92" s="10" t="s">
        <v>3</v>
      </c>
      <c r="C92" s="122" t="s">
        <v>108</v>
      </c>
      <c r="D92" s="122"/>
      <c r="E92" s="122"/>
      <c r="F92" s="123" t="s">
        <v>109</v>
      </c>
      <c r="G92" s="123"/>
      <c r="H92" s="123"/>
      <c r="I92" s="123"/>
      <c r="J92" s="122" t="s">
        <v>110</v>
      </c>
      <c r="K92" s="123"/>
      <c r="L92" s="123"/>
      <c r="M92" s="123"/>
    </row>
    <row r="93" spans="2:17" ht="15.75" x14ac:dyDescent="0.25">
      <c r="B93" s="4">
        <v>1</v>
      </c>
      <c r="C93" s="156">
        <v>2</v>
      </c>
      <c r="D93" s="156"/>
      <c r="E93" s="156"/>
      <c r="F93" s="156">
        <v>3</v>
      </c>
      <c r="G93" s="156"/>
      <c r="H93" s="156"/>
      <c r="I93" s="156"/>
      <c r="J93" s="156">
        <v>4</v>
      </c>
      <c r="K93" s="156"/>
      <c r="L93" s="156"/>
      <c r="M93" s="156"/>
    </row>
    <row r="94" spans="2:17" ht="33" customHeight="1" x14ac:dyDescent="0.25">
      <c r="B94" s="8"/>
      <c r="C94" s="246" t="s">
        <v>327</v>
      </c>
      <c r="D94" s="246"/>
      <c r="E94" s="246"/>
      <c r="F94" s="170"/>
      <c r="G94" s="170"/>
      <c r="H94" s="170"/>
      <c r="I94" s="170"/>
      <c r="J94" s="170"/>
      <c r="K94" s="170"/>
      <c r="L94" s="170"/>
      <c r="M94" s="170"/>
    </row>
    <row r="96" spans="2:17" ht="15.75" x14ac:dyDescent="0.25">
      <c r="B96" s="169" t="s">
        <v>111</v>
      </c>
      <c r="C96" s="169"/>
      <c r="D96" s="169"/>
      <c r="E96" s="169"/>
      <c r="F96" s="169"/>
    </row>
    <row r="97" spans="2:13" ht="33.6" customHeight="1" x14ac:dyDescent="0.25">
      <c r="B97" s="10" t="s">
        <v>3</v>
      </c>
      <c r="C97" s="123" t="s">
        <v>112</v>
      </c>
      <c r="D97" s="123"/>
      <c r="E97" s="123"/>
      <c r="F97" s="123" t="s">
        <v>109</v>
      </c>
      <c r="G97" s="123"/>
      <c r="H97" s="123"/>
      <c r="I97" s="123"/>
      <c r="J97" s="122" t="s">
        <v>113</v>
      </c>
      <c r="K97" s="123"/>
      <c r="L97" s="123"/>
      <c r="M97" s="123"/>
    </row>
    <row r="98" spans="2:13" ht="15.75" x14ac:dyDescent="0.25">
      <c r="B98" s="4">
        <v>1</v>
      </c>
      <c r="C98" s="156">
        <v>2</v>
      </c>
      <c r="D98" s="156"/>
      <c r="E98" s="156"/>
      <c r="F98" s="156">
        <v>3</v>
      </c>
      <c r="G98" s="156"/>
      <c r="H98" s="156"/>
      <c r="I98" s="156"/>
      <c r="J98" s="156">
        <v>4</v>
      </c>
      <c r="K98" s="156"/>
      <c r="L98" s="156"/>
      <c r="M98" s="156"/>
    </row>
    <row r="99" spans="2:13" ht="48" customHeight="1" x14ac:dyDescent="0.25">
      <c r="B99" s="8"/>
      <c r="C99" s="246" t="s">
        <v>328</v>
      </c>
      <c r="D99" s="246"/>
      <c r="E99" s="246"/>
      <c r="F99" s="170"/>
      <c r="G99" s="170"/>
      <c r="H99" s="170"/>
      <c r="I99" s="170"/>
      <c r="J99" s="170"/>
      <c r="K99" s="170"/>
      <c r="L99" s="170"/>
      <c r="M99" s="170"/>
    </row>
    <row r="101" spans="2:13" ht="15.75" x14ac:dyDescent="0.25">
      <c r="B101" s="169" t="s">
        <v>114</v>
      </c>
      <c r="C101" s="169"/>
      <c r="D101" s="169"/>
    </row>
    <row r="102" spans="2:13" ht="38.450000000000003" customHeight="1" x14ac:dyDescent="0.25">
      <c r="B102" s="10" t="s">
        <v>3</v>
      </c>
      <c r="C102" s="122" t="s">
        <v>115</v>
      </c>
      <c r="D102" s="122"/>
      <c r="E102" s="122"/>
      <c r="F102" s="173" t="s">
        <v>116</v>
      </c>
      <c r="G102" s="174"/>
      <c r="H102" s="174"/>
      <c r="I102" s="174"/>
      <c r="J102" s="174"/>
      <c r="K102" s="174"/>
      <c r="L102" s="174"/>
      <c r="M102" s="175"/>
    </row>
    <row r="103" spans="2:13" ht="15.75" x14ac:dyDescent="0.25">
      <c r="B103" s="4">
        <v>1</v>
      </c>
      <c r="C103" s="156">
        <v>2</v>
      </c>
      <c r="D103" s="156"/>
      <c r="E103" s="156"/>
      <c r="F103" s="176">
        <v>3</v>
      </c>
      <c r="G103" s="177"/>
      <c r="H103" s="177"/>
      <c r="I103" s="177"/>
      <c r="J103" s="177"/>
      <c r="K103" s="177"/>
      <c r="L103" s="177"/>
      <c r="M103" s="178"/>
    </row>
    <row r="104" spans="2:13" ht="14.45" customHeight="1" x14ac:dyDescent="0.25">
      <c r="B104" s="34" t="s">
        <v>15</v>
      </c>
      <c r="C104" s="182"/>
      <c r="D104" s="182"/>
      <c r="E104" s="182"/>
      <c r="F104" s="183"/>
      <c r="G104" s="184"/>
      <c r="H104" s="184"/>
      <c r="I104" s="184"/>
      <c r="J104" s="184"/>
      <c r="K104" s="184"/>
      <c r="L104" s="184"/>
      <c r="M104" s="185"/>
    </row>
    <row r="106" spans="2:13" ht="15.75" x14ac:dyDescent="0.25">
      <c r="B106" s="169" t="s">
        <v>117</v>
      </c>
      <c r="C106" s="169"/>
      <c r="D106" s="169"/>
      <c r="E106" s="169"/>
      <c r="F106" s="169"/>
      <c r="G106" s="169"/>
    </row>
    <row r="107" spans="2:13" ht="15.6" customHeight="1" x14ac:dyDescent="0.25">
      <c r="B107" s="10" t="s">
        <v>3</v>
      </c>
      <c r="C107" s="173" t="s">
        <v>118</v>
      </c>
      <c r="D107" s="174"/>
      <c r="E107" s="174"/>
      <c r="F107" s="174"/>
      <c r="G107" s="174"/>
      <c r="H107" s="174"/>
      <c r="I107" s="174"/>
      <c r="J107" s="174"/>
      <c r="K107" s="174"/>
      <c r="L107" s="174"/>
      <c r="M107" s="175"/>
    </row>
    <row r="108" spans="2:13" ht="15.75" x14ac:dyDescent="0.25">
      <c r="B108" s="4">
        <v>1</v>
      </c>
      <c r="C108" s="176">
        <v>2</v>
      </c>
      <c r="D108" s="177"/>
      <c r="E108" s="177"/>
      <c r="F108" s="177"/>
      <c r="G108" s="177"/>
      <c r="H108" s="177"/>
      <c r="I108" s="177"/>
      <c r="J108" s="177"/>
      <c r="K108" s="177"/>
      <c r="L108" s="177"/>
      <c r="M108" s="178"/>
    </row>
    <row r="109" spans="2:13" ht="15.75" x14ac:dyDescent="0.25">
      <c r="B109" s="8"/>
      <c r="C109" s="243" t="s">
        <v>329</v>
      </c>
      <c r="D109" s="244"/>
      <c r="E109" s="244"/>
      <c r="F109" s="244"/>
      <c r="G109" s="244"/>
      <c r="H109" s="244"/>
      <c r="I109" s="244"/>
      <c r="J109" s="244"/>
      <c r="K109" s="244"/>
      <c r="L109" s="244"/>
      <c r="M109" s="245"/>
    </row>
  </sheetData>
  <mergeCells count="280">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C108:M108"/>
    <mergeCell ref="C109:M109"/>
    <mergeCell ref="N51:N53"/>
    <mergeCell ref="O52:O53"/>
    <mergeCell ref="N54:N55"/>
    <mergeCell ref="O54:O55"/>
    <mergeCell ref="J69:J71"/>
    <mergeCell ref="K69:K71"/>
    <mergeCell ref="C103:E103"/>
    <mergeCell ref="F103:M103"/>
    <mergeCell ref="C104:E104"/>
    <mergeCell ref="F104:M104"/>
    <mergeCell ref="B106:G106"/>
    <mergeCell ref="C107:M107"/>
    <mergeCell ref="C99:E99"/>
    <mergeCell ref="F99:I99"/>
    <mergeCell ref="J99:M99"/>
    <mergeCell ref="B101:D101"/>
    <mergeCell ref="C102:E102"/>
    <mergeCell ref="F102:M102"/>
    <mergeCell ref="B96:F96"/>
    <mergeCell ref="C97:E97"/>
    <mergeCell ref="F97:I97"/>
    <mergeCell ref="J97:M97"/>
    <mergeCell ref="C98:E98"/>
    <mergeCell ref="F98:I98"/>
    <mergeCell ref="J98:M98"/>
    <mergeCell ref="C93:E93"/>
    <mergeCell ref="F93:I93"/>
    <mergeCell ref="J93:M93"/>
    <mergeCell ref="C94:E94"/>
    <mergeCell ref="F94:I94"/>
    <mergeCell ref="J94:M94"/>
    <mergeCell ref="B87:H87"/>
    <mergeCell ref="N87:Q87"/>
    <mergeCell ref="B91:E91"/>
    <mergeCell ref="C92:E92"/>
    <mergeCell ref="F92:I92"/>
    <mergeCell ref="J92:M92"/>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I54:I57"/>
    <mergeCell ref="J54:J57"/>
    <mergeCell ref="K54:K57"/>
    <mergeCell ref="L54:L57"/>
    <mergeCell ref="M54:M57"/>
    <mergeCell ref="B54:B57"/>
    <mergeCell ref="C54:C57"/>
    <mergeCell ref="D54:D57"/>
    <mergeCell ref="E54:E57"/>
    <mergeCell ref="F54:F57"/>
    <mergeCell ref="G54:G57"/>
    <mergeCell ref="H54:H57"/>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M44:M45"/>
    <mergeCell ref="N44:N45"/>
    <mergeCell ref="B39:E39"/>
    <mergeCell ref="F39:H39"/>
    <mergeCell ref="B40:E40"/>
    <mergeCell ref="F40:H40"/>
    <mergeCell ref="B42:H42"/>
    <mergeCell ref="B43:B45"/>
    <mergeCell ref="C43:C45"/>
    <mergeCell ref="D43:D45"/>
    <mergeCell ref="E43:E45"/>
    <mergeCell ref="F43:F45"/>
    <mergeCell ref="B36:E36"/>
    <mergeCell ref="F36:H36"/>
    <mergeCell ref="B37:E37"/>
    <mergeCell ref="F37:H37"/>
    <mergeCell ref="B38:E38"/>
    <mergeCell ref="F38:H38"/>
    <mergeCell ref="B33:E33"/>
    <mergeCell ref="F33:H33"/>
    <mergeCell ref="B34:E34"/>
    <mergeCell ref="F34:H34"/>
    <mergeCell ref="B35:E35"/>
    <mergeCell ref="F35:H35"/>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0:G20"/>
    <mergeCell ref="B21:E21"/>
    <mergeCell ref="F21:H21"/>
    <mergeCell ref="B22:E22"/>
    <mergeCell ref="F22:H22"/>
    <mergeCell ref="B23:E23"/>
    <mergeCell ref="F23:H23"/>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22"/>
  <sheetViews>
    <sheetView workbookViewId="0">
      <selection activeCell="N33" sqref="N33"/>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141" t="s">
        <v>462</v>
      </c>
      <c r="C2" s="141"/>
      <c r="D2" s="141"/>
      <c r="E2" s="141"/>
      <c r="F2" s="141"/>
      <c r="G2" s="141"/>
      <c r="H2" s="141"/>
      <c r="I2" s="141"/>
      <c r="J2" s="141"/>
      <c r="K2" s="141"/>
      <c r="L2" s="141"/>
      <c r="M2" s="141"/>
      <c r="N2" s="141"/>
      <c r="O2" s="141"/>
      <c r="P2" s="141"/>
      <c r="Q2" s="141"/>
    </row>
    <row r="3" spans="2:17" ht="15.75" x14ac:dyDescent="0.25">
      <c r="B3" s="6"/>
      <c r="C3" s="6"/>
      <c r="D3" s="6"/>
      <c r="E3" s="6"/>
      <c r="F3" s="6"/>
      <c r="G3" s="6"/>
      <c r="H3" s="6"/>
      <c r="I3" s="6"/>
      <c r="J3" s="6"/>
      <c r="K3" s="6"/>
      <c r="L3" s="6"/>
      <c r="M3" s="6"/>
      <c r="N3" s="6"/>
      <c r="O3" s="6"/>
      <c r="P3" s="6"/>
      <c r="Q3" s="6"/>
    </row>
    <row r="4" spans="2:17" ht="15.75" x14ac:dyDescent="0.25">
      <c r="B4" s="141" t="s">
        <v>463</v>
      </c>
      <c r="C4" s="141"/>
      <c r="D4" s="141"/>
      <c r="E4" s="141"/>
      <c r="F4" s="141"/>
      <c r="G4" s="141"/>
      <c r="H4" s="141"/>
      <c r="I4" s="141"/>
      <c r="J4" s="141"/>
      <c r="K4" s="141"/>
      <c r="L4" s="141"/>
      <c r="M4" s="141"/>
      <c r="N4" s="141"/>
      <c r="O4" s="141"/>
      <c r="P4" s="141"/>
      <c r="Q4" s="141"/>
    </row>
    <row r="5" spans="2:17" ht="15.75" x14ac:dyDescent="0.25">
      <c r="B5" s="6"/>
      <c r="C5" s="6"/>
      <c r="D5" s="6"/>
      <c r="E5" s="6"/>
      <c r="F5" s="6"/>
      <c r="G5" s="6"/>
      <c r="H5" s="6"/>
      <c r="I5" s="6"/>
      <c r="J5" s="6"/>
      <c r="K5" s="6"/>
      <c r="L5" s="6"/>
      <c r="M5" s="6"/>
      <c r="N5" s="6"/>
      <c r="O5" s="6"/>
      <c r="P5" s="6"/>
      <c r="Q5" s="6"/>
    </row>
    <row r="6" spans="2:17" ht="15.75" x14ac:dyDescent="0.25">
      <c r="B6" s="121" t="s">
        <v>58</v>
      </c>
      <c r="C6" s="121"/>
      <c r="D6" s="121"/>
      <c r="E6" s="121"/>
      <c r="F6" s="121"/>
      <c r="G6" s="121"/>
      <c r="H6" s="121"/>
      <c r="I6" s="7"/>
      <c r="J6" s="7"/>
      <c r="K6" s="7"/>
      <c r="L6" s="7"/>
      <c r="M6" s="7"/>
      <c r="N6" s="7"/>
      <c r="O6" s="7"/>
      <c r="P6" s="7"/>
      <c r="Q6" s="7"/>
    </row>
    <row r="7" spans="2:17" ht="21.6" customHeight="1" x14ac:dyDescent="0.25">
      <c r="B7" s="123" t="s">
        <v>3</v>
      </c>
      <c r="C7" s="123" t="s">
        <v>59</v>
      </c>
      <c r="D7" s="123"/>
      <c r="E7" s="122" t="s">
        <v>60</v>
      </c>
      <c r="F7" s="122"/>
      <c r="G7" s="122"/>
      <c r="H7" s="122" t="s">
        <v>61</v>
      </c>
      <c r="I7" s="122"/>
      <c r="J7" s="122"/>
      <c r="K7" s="123" t="s">
        <v>62</v>
      </c>
      <c r="L7" s="123"/>
      <c r="M7" s="123"/>
      <c r="N7" s="123"/>
    </row>
    <row r="8" spans="2:17" ht="34.15" customHeight="1" x14ac:dyDescent="0.25">
      <c r="B8" s="123"/>
      <c r="C8" s="123"/>
      <c r="D8" s="123"/>
      <c r="E8" s="122"/>
      <c r="F8" s="122"/>
      <c r="G8" s="122"/>
      <c r="H8" s="122"/>
      <c r="I8" s="122"/>
      <c r="J8" s="122"/>
      <c r="K8" s="122" t="s">
        <v>63</v>
      </c>
      <c r="L8" s="122"/>
      <c r="M8" s="122"/>
      <c r="N8" s="3" t="s">
        <v>64</v>
      </c>
      <c r="O8" s="1"/>
      <c r="P8" s="1"/>
      <c r="Q8" s="1"/>
    </row>
    <row r="9" spans="2:17" ht="15.75" x14ac:dyDescent="0.25">
      <c r="B9" s="4">
        <v>1</v>
      </c>
      <c r="C9" s="156">
        <v>2</v>
      </c>
      <c r="D9" s="156"/>
      <c r="E9" s="156">
        <v>3</v>
      </c>
      <c r="F9" s="156"/>
      <c r="G9" s="156"/>
      <c r="H9" s="156">
        <v>4</v>
      </c>
      <c r="I9" s="156"/>
      <c r="J9" s="156"/>
      <c r="K9" s="156">
        <v>5</v>
      </c>
      <c r="L9" s="156"/>
      <c r="M9" s="156"/>
      <c r="N9" s="4">
        <v>6</v>
      </c>
    </row>
    <row r="10" spans="2:17" ht="15.75" x14ac:dyDescent="0.25">
      <c r="B10" s="192" t="s">
        <v>15</v>
      </c>
      <c r="C10" s="194"/>
      <c r="D10" s="195"/>
      <c r="E10" s="198"/>
      <c r="F10" s="199"/>
      <c r="G10" s="200"/>
      <c r="H10" s="157"/>
      <c r="I10" s="158"/>
      <c r="J10" s="158"/>
      <c r="K10" s="157"/>
      <c r="L10" s="158"/>
      <c r="M10" s="158"/>
      <c r="N10" s="13"/>
    </row>
    <row r="11" spans="2:17" ht="15.75" x14ac:dyDescent="0.25">
      <c r="B11" s="193"/>
      <c r="C11" s="196"/>
      <c r="D11" s="197"/>
      <c r="E11" s="201"/>
      <c r="F11" s="202"/>
      <c r="G11" s="203"/>
      <c r="H11" s="187" t="s">
        <v>20</v>
      </c>
      <c r="I11" s="188"/>
      <c r="J11" s="189"/>
      <c r="K11" s="187" t="s">
        <v>18</v>
      </c>
      <c r="L11" s="188"/>
      <c r="M11" s="189"/>
      <c r="N11" s="11" t="s">
        <v>23</v>
      </c>
      <c r="O11" s="60"/>
      <c r="P11" s="61"/>
    </row>
    <row r="12" spans="2:17" ht="15.75" x14ac:dyDescent="0.25">
      <c r="B12" s="192" t="s">
        <v>48</v>
      </c>
      <c r="C12" s="194"/>
      <c r="D12" s="195"/>
      <c r="E12" s="198"/>
      <c r="F12" s="199"/>
      <c r="G12" s="200"/>
      <c r="H12" s="157"/>
      <c r="I12" s="159"/>
      <c r="J12" s="159"/>
      <c r="K12" s="157"/>
      <c r="L12" s="159"/>
      <c r="M12" s="159"/>
      <c r="N12" s="13"/>
    </row>
    <row r="13" spans="2:17" ht="15.75" x14ac:dyDescent="0.25">
      <c r="B13" s="193"/>
      <c r="C13" s="196"/>
      <c r="D13" s="197"/>
      <c r="E13" s="201"/>
      <c r="F13" s="202"/>
      <c r="G13" s="203"/>
      <c r="H13" s="187" t="s">
        <v>20</v>
      </c>
      <c r="I13" s="188"/>
      <c r="J13" s="189"/>
      <c r="K13" s="187" t="s">
        <v>18</v>
      </c>
      <c r="L13" s="188"/>
      <c r="M13" s="189"/>
      <c r="N13" s="11" t="s">
        <v>23</v>
      </c>
    </row>
    <row r="14" spans="2:17" ht="15.75" x14ac:dyDescent="0.25">
      <c r="B14" s="192" t="s">
        <v>49</v>
      </c>
      <c r="C14" s="194"/>
      <c r="D14" s="195"/>
      <c r="E14" s="198"/>
      <c r="F14" s="199"/>
      <c r="G14" s="200"/>
      <c r="H14" s="160"/>
      <c r="I14" s="158"/>
      <c r="J14" s="158"/>
      <c r="K14" s="160"/>
      <c r="L14" s="158"/>
      <c r="M14" s="158"/>
      <c r="N14" s="13"/>
    </row>
    <row r="15" spans="2:17" ht="15.75" x14ac:dyDescent="0.25">
      <c r="B15" s="193"/>
      <c r="C15" s="196"/>
      <c r="D15" s="197"/>
      <c r="E15" s="201"/>
      <c r="F15" s="202"/>
      <c r="G15" s="203"/>
      <c r="H15" s="187" t="s">
        <v>20</v>
      </c>
      <c r="I15" s="188"/>
      <c r="J15" s="189"/>
      <c r="K15" s="187" t="s">
        <v>18</v>
      </c>
      <c r="L15" s="188"/>
      <c r="M15" s="189"/>
      <c r="N15" s="11" t="s">
        <v>23</v>
      </c>
    </row>
    <row r="16" spans="2:17" ht="15.75" x14ac:dyDescent="0.25">
      <c r="B16" s="192" t="s">
        <v>50</v>
      </c>
      <c r="C16" s="194"/>
      <c r="D16" s="195"/>
      <c r="E16" s="198"/>
      <c r="F16" s="199"/>
      <c r="G16" s="200"/>
      <c r="H16" s="160"/>
      <c r="I16" s="158"/>
      <c r="J16" s="158"/>
      <c r="K16" s="160"/>
      <c r="L16" s="158"/>
      <c r="M16" s="158"/>
      <c r="N16" s="13"/>
    </row>
    <row r="17" spans="2:14" ht="15.75" x14ac:dyDescent="0.25">
      <c r="B17" s="193"/>
      <c r="C17" s="196"/>
      <c r="D17" s="197"/>
      <c r="E17" s="201"/>
      <c r="F17" s="202"/>
      <c r="G17" s="203"/>
      <c r="H17" s="187" t="s">
        <v>20</v>
      </c>
      <c r="I17" s="188"/>
      <c r="J17" s="189"/>
      <c r="K17" s="187" t="s">
        <v>18</v>
      </c>
      <c r="L17" s="188"/>
      <c r="M17" s="189"/>
      <c r="N17" s="11" t="s">
        <v>23</v>
      </c>
    </row>
    <row r="18" spans="2:14" ht="15.75" x14ac:dyDescent="0.25">
      <c r="B18" s="204" t="s">
        <v>51</v>
      </c>
      <c r="C18" s="204"/>
      <c r="D18" s="204"/>
      <c r="E18" s="205"/>
      <c r="F18" s="205"/>
      <c r="G18" s="205"/>
      <c r="H18" s="160"/>
      <c r="I18" s="158"/>
      <c r="J18" s="158"/>
      <c r="K18" s="160"/>
      <c r="L18" s="158"/>
      <c r="M18" s="158"/>
      <c r="N18" s="13"/>
    </row>
    <row r="19" spans="2:14" ht="15.75" x14ac:dyDescent="0.25">
      <c r="B19" s="204"/>
      <c r="C19" s="204"/>
      <c r="D19" s="204"/>
      <c r="E19" s="205"/>
      <c r="F19" s="205"/>
      <c r="G19" s="205"/>
      <c r="H19" s="187" t="s">
        <v>20</v>
      </c>
      <c r="I19" s="188"/>
      <c r="J19" s="189"/>
      <c r="K19" s="187" t="s">
        <v>18</v>
      </c>
      <c r="L19" s="188"/>
      <c r="M19" s="189"/>
      <c r="N19" s="11" t="s">
        <v>23</v>
      </c>
    </row>
    <row r="22" spans="2:14" ht="15.75" x14ac:dyDescent="0.25">
      <c r="B22" s="121" t="s">
        <v>72</v>
      </c>
      <c r="C22" s="121"/>
      <c r="D22" s="121"/>
      <c r="E22" s="121"/>
      <c r="F22" s="121"/>
      <c r="G22" s="121"/>
    </row>
    <row r="23" spans="2:14" ht="15.75" x14ac:dyDescent="0.25">
      <c r="B23" s="190" t="s">
        <v>73</v>
      </c>
      <c r="C23" s="190"/>
      <c r="D23" s="190"/>
      <c r="E23" s="190"/>
      <c r="F23" s="190" t="s">
        <v>74</v>
      </c>
      <c r="G23" s="190"/>
      <c r="H23" s="190"/>
    </row>
    <row r="24" spans="2:14" ht="15.75" x14ac:dyDescent="0.25">
      <c r="B24" s="191">
        <v>1</v>
      </c>
      <c r="C24" s="191"/>
      <c r="D24" s="191"/>
      <c r="E24" s="191"/>
      <c r="F24" s="191">
        <v>2</v>
      </c>
      <c r="G24" s="191"/>
      <c r="H24" s="191"/>
    </row>
    <row r="25" spans="2:14" ht="15.75" x14ac:dyDescent="0.25">
      <c r="B25" s="153" t="s">
        <v>75</v>
      </c>
      <c r="C25" s="153"/>
      <c r="D25" s="153"/>
      <c r="E25" s="153"/>
      <c r="F25" s="154">
        <f>F26+F28+F32+F36</f>
        <v>0</v>
      </c>
      <c r="G25" s="154"/>
      <c r="H25" s="154"/>
    </row>
    <row r="26" spans="2:14" ht="15.75" x14ac:dyDescent="0.25">
      <c r="B26" s="153" t="s">
        <v>76</v>
      </c>
      <c r="C26" s="153"/>
      <c r="D26" s="153"/>
      <c r="E26" s="153"/>
      <c r="F26" s="152"/>
      <c r="G26" s="152"/>
      <c r="H26" s="152"/>
    </row>
    <row r="27" spans="2:14" ht="15.75" x14ac:dyDescent="0.25">
      <c r="B27" s="151"/>
      <c r="C27" s="151"/>
      <c r="D27" s="151"/>
      <c r="E27" s="151"/>
      <c r="F27" s="152"/>
      <c r="G27" s="152"/>
      <c r="H27" s="152"/>
    </row>
    <row r="28" spans="2:14" ht="31.15" customHeight="1" x14ac:dyDescent="0.25">
      <c r="B28" s="153" t="s">
        <v>336</v>
      </c>
      <c r="C28" s="153"/>
      <c r="D28" s="153"/>
      <c r="E28" s="153"/>
      <c r="F28" s="154">
        <f>F31</f>
        <v>0</v>
      </c>
      <c r="G28" s="154"/>
      <c r="H28" s="154"/>
    </row>
    <row r="29" spans="2:14" ht="15.75" x14ac:dyDescent="0.25">
      <c r="B29" s="151" t="s">
        <v>274</v>
      </c>
      <c r="C29" s="151"/>
      <c r="D29" s="151"/>
      <c r="E29" s="151"/>
      <c r="F29" s="152"/>
      <c r="G29" s="152"/>
      <c r="H29" s="152"/>
    </row>
    <row r="30" spans="2:14" ht="31.5" customHeight="1" x14ac:dyDescent="0.25">
      <c r="B30" s="151" t="s">
        <v>275</v>
      </c>
      <c r="C30" s="151"/>
      <c r="D30" s="151"/>
      <c r="E30" s="151"/>
      <c r="F30" s="152"/>
      <c r="G30" s="152"/>
      <c r="H30" s="152"/>
    </row>
    <row r="31" spans="2:14" ht="15.75" x14ac:dyDescent="0.25">
      <c r="B31" s="151" t="s">
        <v>77</v>
      </c>
      <c r="C31" s="151"/>
      <c r="D31" s="151"/>
      <c r="E31" s="151"/>
      <c r="F31" s="152"/>
      <c r="G31" s="152"/>
      <c r="H31" s="152"/>
    </row>
    <row r="32" spans="2:14" ht="15.75" x14ac:dyDescent="0.25">
      <c r="B32" s="153" t="s">
        <v>337</v>
      </c>
      <c r="C32" s="153"/>
      <c r="D32" s="153"/>
      <c r="E32" s="153"/>
      <c r="F32" s="154">
        <f>F35</f>
        <v>0</v>
      </c>
      <c r="G32" s="154"/>
      <c r="H32" s="154"/>
    </row>
    <row r="33" spans="2:17" ht="15.75" x14ac:dyDescent="0.25">
      <c r="B33" s="151" t="s">
        <v>276</v>
      </c>
      <c r="C33" s="151"/>
      <c r="D33" s="151"/>
      <c r="E33" s="151"/>
      <c r="F33" s="152"/>
      <c r="G33" s="152"/>
      <c r="H33" s="152"/>
    </row>
    <row r="34" spans="2:17" ht="31.5" customHeight="1" x14ac:dyDescent="0.25">
      <c r="B34" s="151" t="s">
        <v>277</v>
      </c>
      <c r="C34" s="151"/>
      <c r="D34" s="151"/>
      <c r="E34" s="151"/>
      <c r="F34" s="152"/>
      <c r="G34" s="152"/>
      <c r="H34" s="152"/>
    </row>
    <row r="35" spans="2:17" ht="15.75" x14ac:dyDescent="0.25">
      <c r="B35" s="151" t="s">
        <v>78</v>
      </c>
      <c r="C35" s="151"/>
      <c r="D35" s="151"/>
      <c r="E35" s="151"/>
      <c r="F35" s="152">
        <f>L102</f>
        <v>0</v>
      </c>
      <c r="G35" s="152"/>
      <c r="H35" s="152"/>
    </row>
    <row r="36" spans="2:17" ht="15.75" x14ac:dyDescent="0.25">
      <c r="B36" s="153" t="s">
        <v>278</v>
      </c>
      <c r="C36" s="153"/>
      <c r="D36" s="153"/>
      <c r="E36" s="153"/>
      <c r="F36" s="152"/>
      <c r="G36" s="152"/>
      <c r="H36" s="152"/>
    </row>
    <row r="37" spans="2:17" ht="15.75" x14ac:dyDescent="0.25">
      <c r="B37" s="151"/>
      <c r="C37" s="151"/>
      <c r="D37" s="151"/>
      <c r="E37" s="151"/>
      <c r="F37" s="152"/>
      <c r="G37" s="152"/>
      <c r="H37" s="152"/>
    </row>
    <row r="38" spans="2:17" ht="15.75" x14ac:dyDescent="0.25">
      <c r="B38" s="153" t="s">
        <v>79</v>
      </c>
      <c r="C38" s="153"/>
      <c r="D38" s="153"/>
      <c r="E38" s="153"/>
      <c r="F38" s="154">
        <f>SUM(F39:H41)</f>
        <v>0</v>
      </c>
      <c r="G38" s="154"/>
      <c r="H38" s="154"/>
    </row>
    <row r="39" spans="2:17" ht="15.75" x14ac:dyDescent="0.25">
      <c r="B39" s="151" t="s">
        <v>80</v>
      </c>
      <c r="C39" s="151"/>
      <c r="D39" s="151"/>
      <c r="E39" s="151"/>
      <c r="F39" s="152">
        <f>M102</f>
        <v>0</v>
      </c>
      <c r="G39" s="152"/>
      <c r="H39" s="152"/>
    </row>
    <row r="40" spans="2:17" ht="15.75" x14ac:dyDescent="0.25">
      <c r="B40" s="151" t="s">
        <v>81</v>
      </c>
      <c r="C40" s="151"/>
      <c r="D40" s="151"/>
      <c r="E40" s="151"/>
      <c r="F40" s="152">
        <v>0</v>
      </c>
      <c r="G40" s="152"/>
      <c r="H40" s="152"/>
    </row>
    <row r="41" spans="2:17" ht="15.75" x14ac:dyDescent="0.25">
      <c r="B41" s="151" t="s">
        <v>82</v>
      </c>
      <c r="C41" s="151"/>
      <c r="D41" s="151"/>
      <c r="E41" s="151"/>
      <c r="F41" s="152">
        <v>0</v>
      </c>
      <c r="G41" s="152"/>
      <c r="H41" s="152"/>
    </row>
    <row r="42" spans="2:17" ht="15.75" x14ac:dyDescent="0.25">
      <c r="B42" s="153" t="s">
        <v>83</v>
      </c>
      <c r="C42" s="153"/>
      <c r="D42" s="153"/>
      <c r="E42" s="153"/>
      <c r="F42" s="154">
        <f>F25+F38</f>
        <v>0</v>
      </c>
      <c r="G42" s="154"/>
      <c r="H42" s="154"/>
    </row>
    <row r="44" spans="2:17" ht="15.75" x14ac:dyDescent="0.25">
      <c r="B44" s="121" t="s">
        <v>84</v>
      </c>
      <c r="C44" s="121"/>
      <c r="D44" s="121"/>
      <c r="E44" s="121"/>
      <c r="F44" s="121"/>
      <c r="G44" s="121"/>
      <c r="H44" s="121"/>
    </row>
    <row r="45" spans="2:17" ht="16.149999999999999" customHeight="1" x14ac:dyDescent="0.25">
      <c r="B45" s="163" t="s">
        <v>85</v>
      </c>
      <c r="C45" s="122" t="s">
        <v>86</v>
      </c>
      <c r="D45" s="122" t="s">
        <v>87</v>
      </c>
      <c r="E45" s="122" t="s">
        <v>88</v>
      </c>
      <c r="F45" s="122" t="s">
        <v>89</v>
      </c>
      <c r="G45" s="122" t="s">
        <v>90</v>
      </c>
      <c r="H45" s="122" t="s">
        <v>91</v>
      </c>
      <c r="I45" s="122" t="s">
        <v>92</v>
      </c>
      <c r="J45" s="122"/>
      <c r="K45" s="122"/>
      <c r="L45" s="122"/>
      <c r="M45" s="122"/>
      <c r="N45" s="122" t="s">
        <v>6</v>
      </c>
      <c r="O45" s="122"/>
      <c r="P45" s="122" t="s">
        <v>93</v>
      </c>
      <c r="Q45" s="122" t="s">
        <v>94</v>
      </c>
    </row>
    <row r="46" spans="2:17" ht="46.9" customHeight="1" x14ac:dyDescent="0.25">
      <c r="B46" s="164"/>
      <c r="C46" s="122"/>
      <c r="D46" s="122"/>
      <c r="E46" s="122"/>
      <c r="F46" s="122"/>
      <c r="G46" s="122"/>
      <c r="H46" s="122"/>
      <c r="I46" s="122" t="s">
        <v>45</v>
      </c>
      <c r="J46" s="122" t="s">
        <v>95</v>
      </c>
      <c r="K46" s="122"/>
      <c r="L46" s="122"/>
      <c r="M46" s="122" t="s">
        <v>96</v>
      </c>
      <c r="N46" s="122" t="s">
        <v>97</v>
      </c>
      <c r="O46" s="122" t="s">
        <v>98</v>
      </c>
      <c r="P46" s="122"/>
      <c r="Q46" s="122"/>
    </row>
    <row r="47" spans="2:17" ht="96" customHeight="1" x14ac:dyDescent="0.25">
      <c r="B47" s="165"/>
      <c r="C47" s="122"/>
      <c r="D47" s="122"/>
      <c r="E47" s="122"/>
      <c r="F47" s="122"/>
      <c r="G47" s="122"/>
      <c r="H47" s="122"/>
      <c r="I47" s="122"/>
      <c r="J47" s="3" t="s">
        <v>99</v>
      </c>
      <c r="K47" s="3" t="s">
        <v>100</v>
      </c>
      <c r="L47" s="3" t="s">
        <v>101</v>
      </c>
      <c r="M47" s="122"/>
      <c r="N47" s="122"/>
      <c r="O47" s="122"/>
      <c r="P47" s="122"/>
      <c r="Q47" s="122"/>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166" t="s">
        <v>464</v>
      </c>
      <c r="C49" s="146" t="s">
        <v>102</v>
      </c>
      <c r="D49" s="119"/>
      <c r="E49" s="119"/>
      <c r="F49" s="119" t="s">
        <v>282</v>
      </c>
      <c r="G49" s="119" t="s">
        <v>283</v>
      </c>
      <c r="H49" s="146" t="s">
        <v>103</v>
      </c>
      <c r="I49" s="171">
        <f>SUM(I65:I82)</f>
        <v>0</v>
      </c>
      <c r="J49" s="171">
        <f t="shared" ref="J49:M49" si="0">SUM(J65:J82)</f>
        <v>0</v>
      </c>
      <c r="K49" s="171">
        <f t="shared" si="0"/>
        <v>0</v>
      </c>
      <c r="L49" s="171">
        <f t="shared" si="0"/>
        <v>0</v>
      </c>
      <c r="M49" s="171">
        <f t="shared" si="0"/>
        <v>0</v>
      </c>
      <c r="N49" s="119"/>
      <c r="O49" s="13"/>
      <c r="P49" s="158"/>
      <c r="Q49" s="146"/>
    </row>
    <row r="50" spans="2:17" ht="15.75" x14ac:dyDescent="0.25">
      <c r="B50" s="167"/>
      <c r="C50" s="147"/>
      <c r="D50" s="126"/>
      <c r="E50" s="126"/>
      <c r="F50" s="126"/>
      <c r="G50" s="126"/>
      <c r="H50" s="147"/>
      <c r="I50" s="172"/>
      <c r="J50" s="172"/>
      <c r="K50" s="172"/>
      <c r="L50" s="172"/>
      <c r="M50" s="172"/>
      <c r="N50" s="139"/>
      <c r="O50" s="11" t="s">
        <v>23</v>
      </c>
      <c r="P50" s="161"/>
      <c r="Q50" s="147"/>
    </row>
    <row r="51" spans="2:17" ht="15.75" x14ac:dyDescent="0.25">
      <c r="B51" s="167"/>
      <c r="C51" s="147"/>
      <c r="D51" s="126"/>
      <c r="E51" s="126"/>
      <c r="F51" s="126"/>
      <c r="G51" s="126"/>
      <c r="H51" s="147"/>
      <c r="I51" s="172"/>
      <c r="J51" s="172"/>
      <c r="K51" s="172"/>
      <c r="L51" s="172"/>
      <c r="M51" s="172"/>
      <c r="N51" s="119"/>
      <c r="O51" s="13"/>
      <c r="P51" s="161"/>
      <c r="Q51" s="147"/>
    </row>
    <row r="52" spans="2:17" ht="15.75" x14ac:dyDescent="0.25">
      <c r="B52" s="167"/>
      <c r="C52" s="147"/>
      <c r="D52" s="126"/>
      <c r="E52" s="126"/>
      <c r="F52" s="126"/>
      <c r="G52" s="126"/>
      <c r="H52" s="147"/>
      <c r="I52" s="172"/>
      <c r="J52" s="172"/>
      <c r="K52" s="172"/>
      <c r="L52" s="172"/>
      <c r="M52" s="172"/>
      <c r="N52" s="139"/>
      <c r="O52" s="11" t="s">
        <v>23</v>
      </c>
      <c r="P52" s="161"/>
      <c r="Q52" s="147"/>
    </row>
    <row r="53" spans="2:17" ht="15.75" x14ac:dyDescent="0.25">
      <c r="B53" s="167"/>
      <c r="C53" s="147"/>
      <c r="D53" s="126"/>
      <c r="E53" s="126"/>
      <c r="F53" s="126"/>
      <c r="G53" s="126"/>
      <c r="H53" s="147"/>
      <c r="I53" s="172"/>
      <c r="J53" s="172"/>
      <c r="K53" s="172"/>
      <c r="L53" s="172"/>
      <c r="M53" s="172"/>
      <c r="N53" s="119"/>
      <c r="O53" s="13"/>
      <c r="P53" s="161"/>
      <c r="Q53" s="147"/>
    </row>
    <row r="54" spans="2:17" ht="15.75" x14ac:dyDescent="0.25">
      <c r="B54" s="167"/>
      <c r="C54" s="147"/>
      <c r="D54" s="126"/>
      <c r="E54" s="126"/>
      <c r="F54" s="126"/>
      <c r="G54" s="126"/>
      <c r="H54" s="147"/>
      <c r="I54" s="172"/>
      <c r="J54" s="172"/>
      <c r="K54" s="172"/>
      <c r="L54" s="172"/>
      <c r="M54" s="172"/>
      <c r="N54" s="139"/>
      <c r="O54" s="11" t="s">
        <v>23</v>
      </c>
      <c r="P54" s="161"/>
      <c r="Q54" s="147"/>
    </row>
    <row r="55" spans="2:17" ht="15.75" x14ac:dyDescent="0.25">
      <c r="B55" s="167"/>
      <c r="C55" s="147"/>
      <c r="D55" s="126"/>
      <c r="E55" s="126"/>
      <c r="F55" s="126"/>
      <c r="G55" s="126"/>
      <c r="H55" s="147"/>
      <c r="I55" s="172"/>
      <c r="J55" s="172"/>
      <c r="K55" s="172"/>
      <c r="L55" s="172"/>
      <c r="M55" s="172"/>
      <c r="N55" s="119"/>
      <c r="O55" s="13"/>
      <c r="P55" s="161"/>
      <c r="Q55" s="147"/>
    </row>
    <row r="56" spans="2:17" ht="15.75" x14ac:dyDescent="0.25">
      <c r="B56" s="167"/>
      <c r="C56" s="147"/>
      <c r="D56" s="126"/>
      <c r="E56" s="126"/>
      <c r="F56" s="126"/>
      <c r="G56" s="126"/>
      <c r="H56" s="147"/>
      <c r="I56" s="172"/>
      <c r="J56" s="172"/>
      <c r="K56" s="172"/>
      <c r="L56" s="172"/>
      <c r="M56" s="172"/>
      <c r="N56" s="139"/>
      <c r="O56" s="11" t="s">
        <v>23</v>
      </c>
      <c r="P56" s="161"/>
      <c r="Q56" s="147"/>
    </row>
    <row r="57" spans="2:17" ht="15.75" x14ac:dyDescent="0.25">
      <c r="B57" s="167"/>
      <c r="C57" s="147"/>
      <c r="D57" s="126"/>
      <c r="E57" s="126"/>
      <c r="F57" s="126"/>
      <c r="G57" s="126"/>
      <c r="H57" s="147"/>
      <c r="I57" s="172"/>
      <c r="J57" s="172"/>
      <c r="K57" s="172"/>
      <c r="L57" s="172"/>
      <c r="M57" s="172"/>
      <c r="N57" s="119"/>
      <c r="O57" s="13"/>
      <c r="P57" s="161"/>
      <c r="Q57" s="147"/>
    </row>
    <row r="58" spans="2:17" ht="15.75" x14ac:dyDescent="0.25">
      <c r="B58" s="167"/>
      <c r="C58" s="147"/>
      <c r="D58" s="126"/>
      <c r="E58" s="126"/>
      <c r="F58" s="126"/>
      <c r="G58" s="126"/>
      <c r="H58" s="147"/>
      <c r="I58" s="172"/>
      <c r="J58" s="172"/>
      <c r="K58" s="172"/>
      <c r="L58" s="172"/>
      <c r="M58" s="172"/>
      <c r="N58" s="139"/>
      <c r="O58" s="11" t="s">
        <v>23</v>
      </c>
      <c r="P58" s="161"/>
      <c r="Q58" s="147"/>
    </row>
    <row r="59" spans="2:17" ht="15.75" x14ac:dyDescent="0.25">
      <c r="B59" s="167"/>
      <c r="C59" s="147"/>
      <c r="D59" s="126"/>
      <c r="E59" s="126"/>
      <c r="F59" s="126"/>
      <c r="G59" s="126"/>
      <c r="H59" s="147"/>
      <c r="I59" s="172"/>
      <c r="J59" s="172"/>
      <c r="K59" s="172"/>
      <c r="L59" s="172"/>
      <c r="M59" s="172"/>
      <c r="N59" s="119"/>
      <c r="O59" s="13"/>
      <c r="P59" s="161"/>
      <c r="Q59" s="147"/>
    </row>
    <row r="60" spans="2:17" ht="15.75" x14ac:dyDescent="0.25">
      <c r="B60" s="167"/>
      <c r="C60" s="147"/>
      <c r="D60" s="126"/>
      <c r="E60" s="126"/>
      <c r="F60" s="126"/>
      <c r="G60" s="126"/>
      <c r="H60" s="147"/>
      <c r="I60" s="172"/>
      <c r="J60" s="172"/>
      <c r="K60" s="172"/>
      <c r="L60" s="172"/>
      <c r="M60" s="172"/>
      <c r="N60" s="139"/>
      <c r="O60" s="11" t="s">
        <v>23</v>
      </c>
      <c r="P60" s="161"/>
      <c r="Q60" s="147"/>
    </row>
    <row r="61" spans="2:17" ht="15.75" x14ac:dyDescent="0.25">
      <c r="B61" s="167"/>
      <c r="C61" s="147"/>
      <c r="D61" s="126"/>
      <c r="E61" s="126"/>
      <c r="F61" s="126"/>
      <c r="G61" s="126"/>
      <c r="H61" s="147"/>
      <c r="I61" s="172"/>
      <c r="J61" s="172"/>
      <c r="K61" s="172"/>
      <c r="L61" s="172"/>
      <c r="M61" s="172"/>
      <c r="N61" s="119"/>
      <c r="O61" s="13"/>
      <c r="P61" s="161"/>
      <c r="Q61" s="147"/>
    </row>
    <row r="62" spans="2:17" ht="15.75" x14ac:dyDescent="0.25">
      <c r="B62" s="167"/>
      <c r="C62" s="147"/>
      <c r="D62" s="126"/>
      <c r="E62" s="126"/>
      <c r="F62" s="126"/>
      <c r="G62" s="126"/>
      <c r="H62" s="147"/>
      <c r="I62" s="172"/>
      <c r="J62" s="172"/>
      <c r="K62" s="172"/>
      <c r="L62" s="172"/>
      <c r="M62" s="172"/>
      <c r="N62" s="139"/>
      <c r="O62" s="11" t="s">
        <v>23</v>
      </c>
      <c r="P62" s="161"/>
      <c r="Q62" s="147"/>
    </row>
    <row r="63" spans="2:17" ht="15.75" x14ac:dyDescent="0.25">
      <c r="B63" s="167"/>
      <c r="C63" s="147"/>
      <c r="D63" s="126"/>
      <c r="E63" s="126"/>
      <c r="F63" s="126"/>
      <c r="G63" s="126"/>
      <c r="H63" s="147"/>
      <c r="I63" s="172"/>
      <c r="J63" s="172"/>
      <c r="K63" s="172"/>
      <c r="L63" s="172"/>
      <c r="M63" s="172"/>
      <c r="N63" s="119"/>
      <c r="O63" s="13"/>
      <c r="P63" s="161"/>
      <c r="Q63" s="147"/>
    </row>
    <row r="64" spans="2:17" ht="15.75" x14ac:dyDescent="0.25">
      <c r="B64" s="168"/>
      <c r="C64" s="148"/>
      <c r="D64" s="139"/>
      <c r="E64" s="139"/>
      <c r="F64" s="139"/>
      <c r="G64" s="139"/>
      <c r="H64" s="148"/>
      <c r="I64" s="186"/>
      <c r="J64" s="186"/>
      <c r="K64" s="186"/>
      <c r="L64" s="186"/>
      <c r="M64" s="186"/>
      <c r="N64" s="139"/>
      <c r="O64" s="11" t="s">
        <v>23</v>
      </c>
      <c r="P64" s="162"/>
      <c r="Q64" s="148"/>
    </row>
    <row r="65" spans="2:17" ht="15.75" x14ac:dyDescent="0.25">
      <c r="B65" s="119" t="s">
        <v>465</v>
      </c>
      <c r="C65" s="149"/>
      <c r="D65" s="119"/>
      <c r="E65" s="146"/>
      <c r="F65" s="241"/>
      <c r="G65" s="119" t="s">
        <v>283</v>
      </c>
      <c r="H65" s="149"/>
      <c r="I65" s="144">
        <f>SUM(J65:M70)</f>
        <v>0</v>
      </c>
      <c r="J65" s="144">
        <v>0</v>
      </c>
      <c r="K65" s="144">
        <v>0</v>
      </c>
      <c r="L65" s="144">
        <v>0</v>
      </c>
      <c r="M65" s="144">
        <v>0</v>
      </c>
      <c r="N65" s="41"/>
      <c r="O65" s="62"/>
      <c r="P65" s="146"/>
      <c r="Q65" s="146"/>
    </row>
    <row r="66" spans="2:17" ht="15.75" x14ac:dyDescent="0.25">
      <c r="B66" s="126"/>
      <c r="C66" s="150"/>
      <c r="D66" s="126"/>
      <c r="E66" s="147"/>
      <c r="F66" s="242"/>
      <c r="G66" s="126"/>
      <c r="H66" s="150"/>
      <c r="I66" s="145"/>
      <c r="J66" s="145"/>
      <c r="K66" s="145"/>
      <c r="L66" s="145"/>
      <c r="M66" s="145"/>
      <c r="N66" s="41"/>
      <c r="O66" s="62"/>
      <c r="P66" s="147"/>
      <c r="Q66" s="147"/>
    </row>
    <row r="67" spans="2:17" ht="15.75" x14ac:dyDescent="0.25">
      <c r="B67" s="126"/>
      <c r="C67" s="150"/>
      <c r="D67" s="126"/>
      <c r="E67" s="147"/>
      <c r="F67" s="242"/>
      <c r="G67" s="126"/>
      <c r="H67" s="150"/>
      <c r="I67" s="145"/>
      <c r="J67" s="145"/>
      <c r="K67" s="145"/>
      <c r="L67" s="145"/>
      <c r="M67" s="145"/>
      <c r="N67" s="41"/>
      <c r="O67" s="62"/>
      <c r="P67" s="147"/>
      <c r="Q67" s="147"/>
    </row>
    <row r="68" spans="2:17" ht="15.75" x14ac:dyDescent="0.25">
      <c r="B68" s="126"/>
      <c r="C68" s="150"/>
      <c r="D68" s="126"/>
      <c r="E68" s="147"/>
      <c r="F68" s="242"/>
      <c r="G68" s="126"/>
      <c r="H68" s="150"/>
      <c r="I68" s="145"/>
      <c r="J68" s="145"/>
      <c r="K68" s="145"/>
      <c r="L68" s="145"/>
      <c r="M68" s="145"/>
      <c r="N68" s="41"/>
      <c r="O68" s="62"/>
      <c r="P68" s="147"/>
      <c r="Q68" s="147"/>
    </row>
    <row r="69" spans="2:17" ht="15.75" x14ac:dyDescent="0.25">
      <c r="B69" s="126"/>
      <c r="C69" s="150"/>
      <c r="D69" s="126"/>
      <c r="E69" s="147"/>
      <c r="F69" s="242"/>
      <c r="G69" s="126"/>
      <c r="H69" s="150"/>
      <c r="I69" s="145"/>
      <c r="J69" s="145"/>
      <c r="K69" s="145"/>
      <c r="L69" s="145"/>
      <c r="M69" s="145"/>
      <c r="N69" s="41"/>
      <c r="O69" s="62"/>
      <c r="P69" s="147"/>
      <c r="Q69" s="147"/>
    </row>
    <row r="70" spans="2:17" ht="15.75" x14ac:dyDescent="0.25">
      <c r="B70" s="126"/>
      <c r="C70" s="150"/>
      <c r="D70" s="126"/>
      <c r="E70" s="147"/>
      <c r="F70" s="242"/>
      <c r="G70" s="126"/>
      <c r="H70" s="150"/>
      <c r="I70" s="145"/>
      <c r="J70" s="145"/>
      <c r="K70" s="145"/>
      <c r="L70" s="145"/>
      <c r="M70" s="145"/>
      <c r="N70" s="41"/>
      <c r="O70" s="28"/>
      <c r="P70" s="148"/>
      <c r="Q70" s="148"/>
    </row>
    <row r="71" spans="2:17" ht="15.75" x14ac:dyDescent="0.25">
      <c r="B71" s="119" t="s">
        <v>466</v>
      </c>
      <c r="C71" s="149"/>
      <c r="D71" s="119"/>
      <c r="E71" s="146"/>
      <c r="F71" s="241"/>
      <c r="G71" s="119" t="s">
        <v>283</v>
      </c>
      <c r="H71" s="149"/>
      <c r="I71" s="144">
        <f>SUM(J71:M76)</f>
        <v>0</v>
      </c>
      <c r="J71" s="144">
        <v>0</v>
      </c>
      <c r="K71" s="144">
        <v>0</v>
      </c>
      <c r="L71" s="144">
        <v>0</v>
      </c>
      <c r="M71" s="144">
        <v>0</v>
      </c>
      <c r="N71" s="41"/>
      <c r="O71" s="62"/>
      <c r="P71" s="146"/>
      <c r="Q71" s="146"/>
    </row>
    <row r="72" spans="2:17" ht="15.75" x14ac:dyDescent="0.25">
      <c r="B72" s="126"/>
      <c r="C72" s="150"/>
      <c r="D72" s="126"/>
      <c r="E72" s="147"/>
      <c r="F72" s="242"/>
      <c r="G72" s="126"/>
      <c r="H72" s="150"/>
      <c r="I72" s="145"/>
      <c r="J72" s="145"/>
      <c r="K72" s="145"/>
      <c r="L72" s="145"/>
      <c r="M72" s="145"/>
      <c r="N72" s="41"/>
      <c r="O72" s="62"/>
      <c r="P72" s="147"/>
      <c r="Q72" s="147"/>
    </row>
    <row r="73" spans="2:17" ht="15.75" x14ac:dyDescent="0.25">
      <c r="B73" s="126"/>
      <c r="C73" s="150"/>
      <c r="D73" s="126"/>
      <c r="E73" s="147"/>
      <c r="F73" s="242"/>
      <c r="G73" s="126"/>
      <c r="H73" s="150"/>
      <c r="I73" s="145"/>
      <c r="J73" s="145"/>
      <c r="K73" s="145"/>
      <c r="L73" s="145"/>
      <c r="M73" s="145"/>
      <c r="N73" s="41"/>
      <c r="O73" s="28"/>
      <c r="P73" s="147"/>
      <c r="Q73" s="147"/>
    </row>
    <row r="74" spans="2:17" ht="15.75" x14ac:dyDescent="0.25">
      <c r="B74" s="126"/>
      <c r="C74" s="150"/>
      <c r="D74" s="126"/>
      <c r="E74" s="147"/>
      <c r="F74" s="242"/>
      <c r="G74" s="126"/>
      <c r="H74" s="150"/>
      <c r="I74" s="145"/>
      <c r="J74" s="145"/>
      <c r="K74" s="145"/>
      <c r="L74" s="145"/>
      <c r="M74" s="145"/>
      <c r="N74" s="41"/>
      <c r="O74" s="62"/>
      <c r="P74" s="147"/>
      <c r="Q74" s="147"/>
    </row>
    <row r="75" spans="2:17" ht="15.75" x14ac:dyDescent="0.25">
      <c r="B75" s="126"/>
      <c r="C75" s="150"/>
      <c r="D75" s="126"/>
      <c r="E75" s="147"/>
      <c r="F75" s="242"/>
      <c r="G75" s="126"/>
      <c r="H75" s="150"/>
      <c r="I75" s="145"/>
      <c r="J75" s="145"/>
      <c r="K75" s="145"/>
      <c r="L75" s="145"/>
      <c r="M75" s="145"/>
      <c r="N75" s="41"/>
      <c r="O75" s="62"/>
      <c r="P75" s="147"/>
      <c r="Q75" s="147"/>
    </row>
    <row r="76" spans="2:17" ht="15.75" x14ac:dyDescent="0.25">
      <c r="B76" s="126"/>
      <c r="C76" s="150"/>
      <c r="D76" s="126"/>
      <c r="E76" s="147"/>
      <c r="F76" s="242"/>
      <c r="G76" s="126"/>
      <c r="H76" s="150"/>
      <c r="I76" s="145"/>
      <c r="J76" s="145"/>
      <c r="K76" s="145"/>
      <c r="L76" s="145"/>
      <c r="M76" s="145"/>
      <c r="N76" s="41"/>
      <c r="O76" s="28"/>
      <c r="P76" s="147"/>
      <c r="Q76" s="147"/>
    </row>
    <row r="77" spans="2:17" ht="15.75" x14ac:dyDescent="0.25">
      <c r="B77" s="119" t="s">
        <v>467</v>
      </c>
      <c r="C77" s="149"/>
      <c r="D77" s="119"/>
      <c r="E77" s="146"/>
      <c r="F77" s="241"/>
      <c r="G77" s="119" t="s">
        <v>283</v>
      </c>
      <c r="H77" s="149"/>
      <c r="I77" s="144">
        <f>SUM(J77:M82)</f>
        <v>0</v>
      </c>
      <c r="J77" s="144">
        <v>0</v>
      </c>
      <c r="K77" s="144">
        <v>0</v>
      </c>
      <c r="L77" s="144">
        <v>0</v>
      </c>
      <c r="M77" s="144">
        <v>0</v>
      </c>
      <c r="N77" s="41"/>
      <c r="O77" s="62"/>
      <c r="P77" s="146"/>
      <c r="Q77" s="146"/>
    </row>
    <row r="78" spans="2:17" ht="15.75" x14ac:dyDescent="0.25">
      <c r="B78" s="126"/>
      <c r="C78" s="150"/>
      <c r="D78" s="126"/>
      <c r="E78" s="147"/>
      <c r="F78" s="242"/>
      <c r="G78" s="126"/>
      <c r="H78" s="150"/>
      <c r="I78" s="145"/>
      <c r="J78" s="145"/>
      <c r="K78" s="145"/>
      <c r="L78" s="145"/>
      <c r="M78" s="145"/>
      <c r="N78" s="41"/>
      <c r="O78" s="62"/>
      <c r="P78" s="147"/>
      <c r="Q78" s="147"/>
    </row>
    <row r="79" spans="2:17" ht="15.75" x14ac:dyDescent="0.25">
      <c r="B79" s="126"/>
      <c r="C79" s="150"/>
      <c r="D79" s="126"/>
      <c r="E79" s="147"/>
      <c r="F79" s="242"/>
      <c r="G79" s="126"/>
      <c r="H79" s="150"/>
      <c r="I79" s="145"/>
      <c r="J79" s="145"/>
      <c r="K79" s="145"/>
      <c r="L79" s="145"/>
      <c r="M79" s="145"/>
      <c r="N79" s="41"/>
      <c r="O79" s="28"/>
      <c r="P79" s="147"/>
      <c r="Q79" s="147"/>
    </row>
    <row r="80" spans="2:17" ht="15.75" x14ac:dyDescent="0.25">
      <c r="B80" s="126"/>
      <c r="C80" s="150"/>
      <c r="D80" s="126"/>
      <c r="E80" s="147"/>
      <c r="F80" s="242"/>
      <c r="G80" s="126"/>
      <c r="H80" s="150"/>
      <c r="I80" s="145"/>
      <c r="J80" s="145"/>
      <c r="K80" s="145"/>
      <c r="L80" s="145"/>
      <c r="M80" s="145"/>
      <c r="N80" s="41"/>
      <c r="O80" s="62"/>
      <c r="P80" s="147"/>
      <c r="Q80" s="147"/>
    </row>
    <row r="81" spans="2:17" ht="15.75" x14ac:dyDescent="0.25">
      <c r="B81" s="126"/>
      <c r="C81" s="150"/>
      <c r="D81" s="126"/>
      <c r="E81" s="147"/>
      <c r="F81" s="242"/>
      <c r="G81" s="126"/>
      <c r="H81" s="150"/>
      <c r="I81" s="145"/>
      <c r="J81" s="145"/>
      <c r="K81" s="145"/>
      <c r="L81" s="145"/>
      <c r="M81" s="145"/>
      <c r="N81" s="41"/>
      <c r="O81" s="62"/>
      <c r="P81" s="147"/>
      <c r="Q81" s="147"/>
    </row>
    <row r="82" spans="2:17" ht="15.75" x14ac:dyDescent="0.25">
      <c r="B82" s="126"/>
      <c r="C82" s="150"/>
      <c r="D82" s="126"/>
      <c r="E82" s="147"/>
      <c r="F82" s="242"/>
      <c r="G82" s="126"/>
      <c r="H82" s="150"/>
      <c r="I82" s="145"/>
      <c r="J82" s="145"/>
      <c r="K82" s="145"/>
      <c r="L82" s="145"/>
      <c r="M82" s="145"/>
      <c r="N82" s="41"/>
      <c r="O82" s="28"/>
      <c r="P82" s="148"/>
      <c r="Q82" s="148"/>
    </row>
    <row r="83" spans="2:17" ht="15.75" x14ac:dyDescent="0.25">
      <c r="B83" s="166" t="s">
        <v>468</v>
      </c>
      <c r="C83" s="149"/>
      <c r="D83" s="119"/>
      <c r="E83" s="119"/>
      <c r="F83" s="149"/>
      <c r="G83" s="119" t="s">
        <v>283</v>
      </c>
      <c r="H83" s="149"/>
      <c r="I83" s="171">
        <f>SUM(I89:I101)</f>
        <v>0</v>
      </c>
      <c r="J83" s="171">
        <f t="shared" ref="J83:M83" si="1">SUM(J89:J101)</f>
        <v>0</v>
      </c>
      <c r="K83" s="171">
        <f t="shared" si="1"/>
        <v>0</v>
      </c>
      <c r="L83" s="171">
        <f t="shared" si="1"/>
        <v>0</v>
      </c>
      <c r="M83" s="171">
        <f t="shared" si="1"/>
        <v>0</v>
      </c>
      <c r="N83" s="119"/>
      <c r="O83" s="62"/>
      <c r="P83" s="251"/>
      <c r="Q83" s="146"/>
    </row>
    <row r="84" spans="2:17" ht="15.75" x14ac:dyDescent="0.25">
      <c r="B84" s="167"/>
      <c r="C84" s="150"/>
      <c r="D84" s="126"/>
      <c r="E84" s="126"/>
      <c r="F84" s="150"/>
      <c r="G84" s="126"/>
      <c r="H84" s="150"/>
      <c r="I84" s="172"/>
      <c r="J84" s="172"/>
      <c r="K84" s="172"/>
      <c r="L84" s="172"/>
      <c r="M84" s="172"/>
      <c r="N84" s="139"/>
      <c r="O84" s="11" t="s">
        <v>23</v>
      </c>
      <c r="P84" s="252"/>
      <c r="Q84" s="147"/>
    </row>
    <row r="85" spans="2:17" ht="15.75" x14ac:dyDescent="0.25">
      <c r="B85" s="167"/>
      <c r="C85" s="150"/>
      <c r="D85" s="126"/>
      <c r="E85" s="126"/>
      <c r="F85" s="150"/>
      <c r="G85" s="126"/>
      <c r="H85" s="150"/>
      <c r="I85" s="172"/>
      <c r="J85" s="172"/>
      <c r="K85" s="172"/>
      <c r="L85" s="172"/>
      <c r="M85" s="172"/>
      <c r="N85" s="119"/>
      <c r="O85" s="69"/>
      <c r="P85" s="252"/>
      <c r="Q85" s="147"/>
    </row>
    <row r="86" spans="2:17" ht="15.75" x14ac:dyDescent="0.25">
      <c r="B86" s="167"/>
      <c r="C86" s="150"/>
      <c r="D86" s="126"/>
      <c r="E86" s="126"/>
      <c r="F86" s="150"/>
      <c r="G86" s="126"/>
      <c r="H86" s="150"/>
      <c r="I86" s="172"/>
      <c r="J86" s="172"/>
      <c r="K86" s="172"/>
      <c r="L86" s="172"/>
      <c r="M86" s="172"/>
      <c r="N86" s="139"/>
      <c r="O86" s="11" t="s">
        <v>23</v>
      </c>
      <c r="P86" s="252"/>
      <c r="Q86" s="147"/>
    </row>
    <row r="87" spans="2:17" ht="15.75" x14ac:dyDescent="0.25">
      <c r="B87" s="167"/>
      <c r="C87" s="150"/>
      <c r="D87" s="126"/>
      <c r="E87" s="126"/>
      <c r="F87" s="150"/>
      <c r="G87" s="126"/>
      <c r="H87" s="150"/>
      <c r="I87" s="172"/>
      <c r="J87" s="172"/>
      <c r="K87" s="172"/>
      <c r="L87" s="172"/>
      <c r="M87" s="172"/>
      <c r="N87" s="119"/>
      <c r="O87" s="69"/>
      <c r="P87" s="252"/>
      <c r="Q87" s="147"/>
    </row>
    <row r="88" spans="2:17" ht="15.75" x14ac:dyDescent="0.25">
      <c r="B88" s="168"/>
      <c r="C88" s="238"/>
      <c r="D88" s="139"/>
      <c r="E88" s="139"/>
      <c r="F88" s="238"/>
      <c r="G88" s="139"/>
      <c r="H88" s="238"/>
      <c r="I88" s="186"/>
      <c r="J88" s="186"/>
      <c r="K88" s="186"/>
      <c r="L88" s="186"/>
      <c r="M88" s="186"/>
      <c r="N88" s="139"/>
      <c r="O88" s="11" t="s">
        <v>23</v>
      </c>
      <c r="P88" s="253"/>
      <c r="Q88" s="148"/>
    </row>
    <row r="89" spans="2:17" ht="15.75" x14ac:dyDescent="0.25">
      <c r="B89" s="119" t="s">
        <v>469</v>
      </c>
      <c r="C89" s="149"/>
      <c r="D89" s="119"/>
      <c r="E89" s="146"/>
      <c r="F89" s="149"/>
      <c r="G89" s="119" t="s">
        <v>283</v>
      </c>
      <c r="H89" s="149"/>
      <c r="I89" s="171">
        <f>SUM(J89:M94)</f>
        <v>0</v>
      </c>
      <c r="J89" s="171">
        <v>0</v>
      </c>
      <c r="K89" s="171">
        <v>0</v>
      </c>
      <c r="L89" s="171">
        <v>0</v>
      </c>
      <c r="M89" s="171">
        <v>0</v>
      </c>
      <c r="N89" s="49"/>
      <c r="O89" s="68"/>
      <c r="P89" s="146"/>
      <c r="Q89" s="146"/>
    </row>
    <row r="90" spans="2:17" ht="15.75" x14ac:dyDescent="0.25">
      <c r="B90" s="126"/>
      <c r="C90" s="150"/>
      <c r="D90" s="126"/>
      <c r="E90" s="147"/>
      <c r="F90" s="150"/>
      <c r="G90" s="126"/>
      <c r="H90" s="150"/>
      <c r="I90" s="172"/>
      <c r="J90" s="172"/>
      <c r="K90" s="172"/>
      <c r="L90" s="172"/>
      <c r="M90" s="172"/>
      <c r="N90" s="41"/>
      <c r="O90" s="62"/>
      <c r="P90" s="147"/>
      <c r="Q90" s="147"/>
    </row>
    <row r="91" spans="2:17" ht="15.75" x14ac:dyDescent="0.25">
      <c r="B91" s="126"/>
      <c r="C91" s="150"/>
      <c r="D91" s="126"/>
      <c r="E91" s="147"/>
      <c r="F91" s="150"/>
      <c r="G91" s="126"/>
      <c r="H91" s="150"/>
      <c r="I91" s="172"/>
      <c r="J91" s="172"/>
      <c r="K91" s="172"/>
      <c r="L91" s="172"/>
      <c r="M91" s="172"/>
      <c r="N91" s="41"/>
      <c r="O91" s="62"/>
      <c r="P91" s="147"/>
      <c r="Q91" s="147"/>
    </row>
    <row r="92" spans="2:17" ht="15.75" x14ac:dyDescent="0.25">
      <c r="B92" s="126"/>
      <c r="C92" s="150"/>
      <c r="D92" s="126"/>
      <c r="E92" s="147"/>
      <c r="F92" s="150"/>
      <c r="G92" s="126"/>
      <c r="H92" s="150"/>
      <c r="I92" s="172"/>
      <c r="J92" s="172"/>
      <c r="K92" s="172"/>
      <c r="L92" s="172"/>
      <c r="M92" s="172"/>
      <c r="N92" s="41"/>
      <c r="O92" s="62"/>
      <c r="P92" s="147"/>
      <c r="Q92" s="147"/>
    </row>
    <row r="93" spans="2:17" ht="15.75" x14ac:dyDescent="0.25">
      <c r="B93" s="126"/>
      <c r="C93" s="150"/>
      <c r="D93" s="126"/>
      <c r="E93" s="147"/>
      <c r="F93" s="150"/>
      <c r="G93" s="126"/>
      <c r="H93" s="150"/>
      <c r="I93" s="172"/>
      <c r="J93" s="172"/>
      <c r="K93" s="172"/>
      <c r="L93" s="172"/>
      <c r="M93" s="172"/>
      <c r="N93" s="26"/>
      <c r="O93" s="68"/>
      <c r="P93" s="147"/>
      <c r="Q93" s="147"/>
    </row>
    <row r="94" spans="2:17" ht="15.75" x14ac:dyDescent="0.25">
      <c r="B94" s="139"/>
      <c r="C94" s="238"/>
      <c r="D94" s="139"/>
      <c r="E94" s="148"/>
      <c r="F94" s="238"/>
      <c r="G94" s="139"/>
      <c r="H94" s="238"/>
      <c r="I94" s="186"/>
      <c r="J94" s="186"/>
      <c r="K94" s="186"/>
      <c r="L94" s="186"/>
      <c r="M94" s="186"/>
      <c r="N94" s="51"/>
      <c r="O94" s="11"/>
      <c r="P94" s="210"/>
      <c r="Q94" s="148"/>
    </row>
    <row r="95" spans="2:17" ht="15.75" x14ac:dyDescent="0.25">
      <c r="B95" s="119" t="s">
        <v>470</v>
      </c>
      <c r="C95" s="149"/>
      <c r="D95" s="119"/>
      <c r="E95" s="146"/>
      <c r="F95" s="241"/>
      <c r="G95" s="119" t="s">
        <v>283</v>
      </c>
      <c r="H95" s="149"/>
      <c r="I95" s="144">
        <f>SUM(J95:M101)</f>
        <v>0</v>
      </c>
      <c r="J95" s="144">
        <v>0</v>
      </c>
      <c r="K95" s="144">
        <v>0</v>
      </c>
      <c r="L95" s="144">
        <v>0</v>
      </c>
      <c r="M95" s="144">
        <v>0</v>
      </c>
      <c r="N95" s="41"/>
      <c r="O95" s="62"/>
      <c r="P95" s="146"/>
      <c r="Q95" s="146"/>
    </row>
    <row r="96" spans="2:17" ht="15.75" x14ac:dyDescent="0.25">
      <c r="B96" s="126"/>
      <c r="C96" s="150"/>
      <c r="D96" s="126"/>
      <c r="E96" s="147"/>
      <c r="F96" s="242"/>
      <c r="G96" s="126"/>
      <c r="H96" s="150"/>
      <c r="I96" s="145"/>
      <c r="J96" s="145"/>
      <c r="K96" s="145"/>
      <c r="L96" s="145"/>
      <c r="M96" s="145"/>
      <c r="N96" s="41"/>
      <c r="O96" s="62"/>
      <c r="P96" s="147"/>
      <c r="Q96" s="147"/>
    </row>
    <row r="97" spans="2:17" ht="15.75" x14ac:dyDescent="0.25">
      <c r="B97" s="126"/>
      <c r="C97" s="150"/>
      <c r="D97" s="126"/>
      <c r="E97" s="147"/>
      <c r="F97" s="242"/>
      <c r="G97" s="126"/>
      <c r="H97" s="150"/>
      <c r="I97" s="145"/>
      <c r="J97" s="145"/>
      <c r="K97" s="145"/>
      <c r="L97" s="145"/>
      <c r="M97" s="145"/>
      <c r="N97" s="41"/>
      <c r="O97" s="28"/>
      <c r="P97" s="147"/>
      <c r="Q97" s="147"/>
    </row>
    <row r="98" spans="2:17" ht="15.75" x14ac:dyDescent="0.25">
      <c r="B98" s="126"/>
      <c r="C98" s="150"/>
      <c r="D98" s="126"/>
      <c r="E98" s="147"/>
      <c r="F98" s="242"/>
      <c r="G98" s="126"/>
      <c r="H98" s="150"/>
      <c r="I98" s="145"/>
      <c r="J98" s="145"/>
      <c r="K98" s="145"/>
      <c r="L98" s="145"/>
      <c r="M98" s="145"/>
      <c r="N98" s="41"/>
      <c r="O98" s="62"/>
      <c r="P98" s="147"/>
      <c r="Q98" s="147"/>
    </row>
    <row r="99" spans="2:17" ht="15.75" x14ac:dyDescent="0.25">
      <c r="B99" s="126"/>
      <c r="C99" s="150"/>
      <c r="D99" s="126"/>
      <c r="E99" s="147"/>
      <c r="F99" s="242"/>
      <c r="G99" s="126"/>
      <c r="H99" s="150"/>
      <c r="I99" s="145"/>
      <c r="J99" s="145"/>
      <c r="K99" s="145"/>
      <c r="L99" s="145"/>
      <c r="M99" s="145"/>
      <c r="N99" s="41"/>
      <c r="O99" s="62"/>
      <c r="P99" s="147"/>
      <c r="Q99" s="147"/>
    </row>
    <row r="100" spans="2:17" ht="15.75" x14ac:dyDescent="0.25">
      <c r="B100" s="126"/>
      <c r="C100" s="150"/>
      <c r="D100" s="126"/>
      <c r="E100" s="147"/>
      <c r="F100" s="242"/>
      <c r="G100" s="126"/>
      <c r="H100" s="150"/>
      <c r="I100" s="145"/>
      <c r="J100" s="145"/>
      <c r="K100" s="145"/>
      <c r="L100" s="145"/>
      <c r="M100" s="145"/>
      <c r="N100" s="49"/>
      <c r="O100" s="62"/>
      <c r="P100" s="147"/>
      <c r="Q100" s="147"/>
    </row>
    <row r="101" spans="2:17" ht="15.75" x14ac:dyDescent="0.25">
      <c r="B101" s="126"/>
      <c r="C101" s="150"/>
      <c r="D101" s="126"/>
      <c r="E101" s="147"/>
      <c r="F101" s="242"/>
      <c r="G101" s="126"/>
      <c r="H101" s="150"/>
      <c r="I101" s="145"/>
      <c r="J101" s="145"/>
      <c r="K101" s="145"/>
      <c r="L101" s="145"/>
      <c r="M101" s="145"/>
      <c r="N101" s="41"/>
      <c r="O101" s="28"/>
      <c r="P101" s="148"/>
      <c r="Q101" s="148"/>
    </row>
    <row r="102" spans="2:17" ht="15.75" x14ac:dyDescent="0.25">
      <c r="B102" s="140" t="s">
        <v>106</v>
      </c>
      <c r="C102" s="140"/>
      <c r="D102" s="140"/>
      <c r="E102" s="140"/>
      <c r="F102" s="140"/>
      <c r="G102" s="140"/>
      <c r="H102" s="140"/>
      <c r="I102" s="75">
        <f>I49+I83</f>
        <v>0</v>
      </c>
      <c r="J102" s="75">
        <f t="shared" ref="J102:M102" si="2">J49+J83</f>
        <v>0</v>
      </c>
      <c r="K102" s="75">
        <f t="shared" si="2"/>
        <v>0</v>
      </c>
      <c r="L102" s="75">
        <f t="shared" si="2"/>
        <v>0</v>
      </c>
      <c r="M102" s="75">
        <f t="shared" si="2"/>
        <v>0</v>
      </c>
      <c r="N102" s="155"/>
      <c r="O102" s="155"/>
      <c r="P102" s="155"/>
      <c r="Q102" s="155"/>
    </row>
    <row r="104" spans="2:17" ht="15.75" x14ac:dyDescent="0.25">
      <c r="B104" s="169" t="s">
        <v>107</v>
      </c>
      <c r="C104" s="169"/>
      <c r="D104" s="169"/>
      <c r="E104" s="169"/>
    </row>
    <row r="105" spans="2:17" ht="35.450000000000003" customHeight="1" x14ac:dyDescent="0.25">
      <c r="B105" s="10" t="s">
        <v>3</v>
      </c>
      <c r="C105" s="122" t="s">
        <v>108</v>
      </c>
      <c r="D105" s="122"/>
      <c r="E105" s="122"/>
      <c r="F105" s="123" t="s">
        <v>109</v>
      </c>
      <c r="G105" s="123"/>
      <c r="H105" s="123"/>
      <c r="I105" s="123"/>
      <c r="J105" s="122" t="s">
        <v>110</v>
      </c>
      <c r="K105" s="123"/>
      <c r="L105" s="123"/>
      <c r="M105" s="123"/>
    </row>
    <row r="106" spans="2:17" ht="15.75" x14ac:dyDescent="0.25">
      <c r="B106" s="4">
        <v>1</v>
      </c>
      <c r="C106" s="156">
        <v>2</v>
      </c>
      <c r="D106" s="156"/>
      <c r="E106" s="156"/>
      <c r="F106" s="156">
        <v>3</v>
      </c>
      <c r="G106" s="156"/>
      <c r="H106" s="156"/>
      <c r="I106" s="156"/>
      <c r="J106" s="156">
        <v>4</v>
      </c>
      <c r="K106" s="156"/>
      <c r="L106" s="156"/>
      <c r="M106" s="156"/>
    </row>
    <row r="107" spans="2:17" ht="33" customHeight="1" x14ac:dyDescent="0.25">
      <c r="B107" s="8"/>
      <c r="C107" s="254" t="s">
        <v>327</v>
      </c>
      <c r="D107" s="254"/>
      <c r="E107" s="254"/>
      <c r="F107" s="170"/>
      <c r="G107" s="170"/>
      <c r="H107" s="170"/>
      <c r="I107" s="170"/>
      <c r="J107" s="170"/>
      <c r="K107" s="170"/>
      <c r="L107" s="170"/>
      <c r="M107" s="170"/>
    </row>
    <row r="109" spans="2:17" ht="15.75" x14ac:dyDescent="0.25">
      <c r="B109" s="169" t="s">
        <v>111</v>
      </c>
      <c r="C109" s="169"/>
      <c r="D109" s="169"/>
      <c r="E109" s="169"/>
      <c r="F109" s="169"/>
    </row>
    <row r="110" spans="2:17" ht="33.6" customHeight="1" x14ac:dyDescent="0.25">
      <c r="B110" s="10" t="s">
        <v>3</v>
      </c>
      <c r="C110" s="123" t="s">
        <v>112</v>
      </c>
      <c r="D110" s="123"/>
      <c r="E110" s="123"/>
      <c r="F110" s="123" t="s">
        <v>109</v>
      </c>
      <c r="G110" s="123"/>
      <c r="H110" s="123"/>
      <c r="I110" s="123"/>
      <c r="J110" s="122" t="s">
        <v>113</v>
      </c>
      <c r="K110" s="123"/>
      <c r="L110" s="123"/>
      <c r="M110" s="123"/>
    </row>
    <row r="111" spans="2:17" ht="15.75" x14ac:dyDescent="0.25">
      <c r="B111" s="4">
        <v>1</v>
      </c>
      <c r="C111" s="156">
        <v>2</v>
      </c>
      <c r="D111" s="156"/>
      <c r="E111" s="156"/>
      <c r="F111" s="156">
        <v>3</v>
      </c>
      <c r="G111" s="156"/>
      <c r="H111" s="156"/>
      <c r="I111" s="156"/>
      <c r="J111" s="156">
        <v>4</v>
      </c>
      <c r="K111" s="156"/>
      <c r="L111" s="156"/>
      <c r="M111" s="156"/>
    </row>
    <row r="112" spans="2:17" ht="48" customHeight="1" x14ac:dyDescent="0.25">
      <c r="B112" s="8"/>
      <c r="C112" s="254" t="s">
        <v>328</v>
      </c>
      <c r="D112" s="254"/>
      <c r="E112" s="254"/>
      <c r="F112" s="170"/>
      <c r="G112" s="170"/>
      <c r="H112" s="170"/>
      <c r="I112" s="170"/>
      <c r="J112" s="170"/>
      <c r="K112" s="170"/>
      <c r="L112" s="170"/>
      <c r="M112" s="170"/>
    </row>
    <row r="114" spans="2:13" ht="15.75" x14ac:dyDescent="0.25">
      <c r="B114" s="169" t="s">
        <v>114</v>
      </c>
      <c r="C114" s="169"/>
      <c r="D114" s="169"/>
    </row>
    <row r="115" spans="2:13" ht="38.450000000000003" customHeight="1" x14ac:dyDescent="0.25">
      <c r="B115" s="10" t="s">
        <v>3</v>
      </c>
      <c r="C115" s="122" t="s">
        <v>115</v>
      </c>
      <c r="D115" s="122"/>
      <c r="E115" s="122"/>
      <c r="F115" s="173" t="s">
        <v>116</v>
      </c>
      <c r="G115" s="174"/>
      <c r="H115" s="174"/>
      <c r="I115" s="174"/>
      <c r="J115" s="174"/>
      <c r="K115" s="174"/>
      <c r="L115" s="174"/>
      <c r="M115" s="175"/>
    </row>
    <row r="116" spans="2:13" ht="15.75" x14ac:dyDescent="0.25">
      <c r="B116" s="4">
        <v>1</v>
      </c>
      <c r="C116" s="156">
        <v>2</v>
      </c>
      <c r="D116" s="156"/>
      <c r="E116" s="156"/>
      <c r="F116" s="176">
        <v>3</v>
      </c>
      <c r="G116" s="177"/>
      <c r="H116" s="177"/>
      <c r="I116" s="177"/>
      <c r="J116" s="177"/>
      <c r="K116" s="177"/>
      <c r="L116" s="177"/>
      <c r="M116" s="178"/>
    </row>
    <row r="117" spans="2:13" ht="14.45" customHeight="1" x14ac:dyDescent="0.25">
      <c r="B117" s="34" t="s">
        <v>15</v>
      </c>
      <c r="C117" s="182"/>
      <c r="D117" s="182"/>
      <c r="E117" s="182"/>
      <c r="F117" s="183"/>
      <c r="G117" s="184"/>
      <c r="H117" s="184"/>
      <c r="I117" s="184"/>
      <c r="J117" s="184"/>
      <c r="K117" s="184"/>
      <c r="L117" s="184"/>
      <c r="M117" s="185"/>
    </row>
    <row r="119" spans="2:13" ht="15.75" x14ac:dyDescent="0.25">
      <c r="B119" s="169" t="s">
        <v>117</v>
      </c>
      <c r="C119" s="169"/>
      <c r="D119" s="169"/>
      <c r="E119" s="169"/>
      <c r="F119" s="169"/>
      <c r="G119" s="169"/>
    </row>
    <row r="120" spans="2:13" ht="15.6" customHeight="1" x14ac:dyDescent="0.25">
      <c r="B120" s="10" t="s">
        <v>3</v>
      </c>
      <c r="C120" s="173" t="s">
        <v>118</v>
      </c>
      <c r="D120" s="174"/>
      <c r="E120" s="174"/>
      <c r="F120" s="174"/>
      <c r="G120" s="174"/>
      <c r="H120" s="174"/>
      <c r="I120" s="174"/>
      <c r="J120" s="174"/>
      <c r="K120" s="174"/>
      <c r="L120" s="174"/>
      <c r="M120" s="175"/>
    </row>
    <row r="121" spans="2:13" ht="15.75" x14ac:dyDescent="0.25">
      <c r="B121" s="4">
        <v>1</v>
      </c>
      <c r="C121" s="176">
        <v>2</v>
      </c>
      <c r="D121" s="177"/>
      <c r="E121" s="177"/>
      <c r="F121" s="177"/>
      <c r="G121" s="177"/>
      <c r="H121" s="177"/>
      <c r="I121" s="177"/>
      <c r="J121" s="177"/>
      <c r="K121" s="177"/>
      <c r="L121" s="177"/>
      <c r="M121" s="178"/>
    </row>
    <row r="122" spans="2:13" ht="15.75" x14ac:dyDescent="0.25">
      <c r="B122" s="8"/>
      <c r="C122" s="255" t="s">
        <v>329</v>
      </c>
      <c r="D122" s="256"/>
      <c r="E122" s="256"/>
      <c r="F122" s="256"/>
      <c r="G122" s="256"/>
      <c r="H122" s="256"/>
      <c r="I122" s="256"/>
      <c r="J122" s="256"/>
      <c r="K122" s="256"/>
      <c r="L122" s="256"/>
      <c r="M122" s="257"/>
    </row>
  </sheetData>
  <mergeCells count="248">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B102:H102"/>
    <mergeCell ref="N102:Q102"/>
    <mergeCell ref="B104:E104"/>
    <mergeCell ref="C105:E105"/>
    <mergeCell ref="F105:I105"/>
    <mergeCell ref="J105:M105"/>
    <mergeCell ref="J95:J101"/>
    <mergeCell ref="K95:K101"/>
    <mergeCell ref="L95:L101"/>
    <mergeCell ref="M95:M101"/>
    <mergeCell ref="P95:P101"/>
    <mergeCell ref="Q95:Q101"/>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N87:N88"/>
    <mergeCell ref="B89:B94"/>
    <mergeCell ref="C89:C94"/>
    <mergeCell ref="D89:D94"/>
    <mergeCell ref="E89:E94"/>
    <mergeCell ref="F89:F94"/>
    <mergeCell ref="G89:G94"/>
    <mergeCell ref="I83:I88"/>
    <mergeCell ref="J83:J88"/>
    <mergeCell ref="K83:K88"/>
    <mergeCell ref="L83:L88"/>
    <mergeCell ref="M83:M88"/>
    <mergeCell ref="N83:N84"/>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M46:M47"/>
    <mergeCell ref="N46:N47"/>
    <mergeCell ref="B41:E41"/>
    <mergeCell ref="F41:H41"/>
    <mergeCell ref="B42:E42"/>
    <mergeCell ref="F42:H42"/>
    <mergeCell ref="B44:H44"/>
    <mergeCell ref="B45:B47"/>
    <mergeCell ref="C45:C47"/>
    <mergeCell ref="D45:D47"/>
    <mergeCell ref="E45:E47"/>
    <mergeCell ref="F45:F47"/>
    <mergeCell ref="B38:E38"/>
    <mergeCell ref="F38:H38"/>
    <mergeCell ref="B39:E39"/>
    <mergeCell ref="F39:H39"/>
    <mergeCell ref="B40:E40"/>
    <mergeCell ref="F40:H40"/>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2:G22"/>
    <mergeCell ref="B23:E23"/>
    <mergeCell ref="F23:H23"/>
    <mergeCell ref="B24:E24"/>
    <mergeCell ref="F24:H24"/>
    <mergeCell ref="B25:E25"/>
    <mergeCell ref="F25:H25"/>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B5C9C-CF0F-47D4-B8B0-85DCABA60D89}">
  <ds:schemaRefs>
    <ds:schemaRef ds:uri="http://schemas.microsoft.com/office/2006/metadata/properties"/>
    <ds:schemaRef ds:uri="http://purl.org/dc/terms/"/>
    <ds:schemaRef ds:uri="f74d65a0-5b29-4eac-b110-4dec9eb5e7db"/>
    <ds:schemaRef ds:uri="http://schemas.microsoft.com/office/2006/documentManagement/types"/>
    <ds:schemaRef ds:uri="http://schemas.microsoft.com/office/infopath/2007/PartnerControls"/>
    <ds:schemaRef ds:uri="http://purl.org/dc/elements/1.1/"/>
    <ds:schemaRef ds:uri="8c2b0bd0-d90f-479d-80ec-e7bd01e25c7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FE743D-7776-4669-A511-63CCBD522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6</vt:i4>
      </vt:variant>
    </vt:vector>
  </HeadingPairs>
  <TitlesOfParts>
    <vt:vector size="17"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skirnis</vt:lpstr>
      <vt:lpstr>IV skyrius VIII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2024-05-10T07:50:10Z</cp:lastPrinted>
  <dcterms:created xsi:type="dcterms:W3CDTF">2015-06-05T18:17:20Z</dcterms:created>
  <dcterms:modified xsi:type="dcterms:W3CDTF">2024-06-12T06:22:33Z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