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TRAS\Desktop\Reg plano keitimas pagal ITVP Pan m sav\Sprendimas\"/>
    </mc:Choice>
  </mc:AlternateContent>
  <bookViews>
    <workbookView xWindow="0" yWindow="0" windowWidth="21600" windowHeight="9735"/>
  </bookViews>
  <sheets>
    <sheet name="1 lentele" sheetId="9" r:id="rId1"/>
    <sheet name="2 lentele" sheetId="1" r:id="rId2"/>
    <sheet name="3 lentele" sheetId="2" r:id="rId3"/>
    <sheet name="4 lentele" sheetId="4" r:id="rId4"/>
    <sheet name="5 lentele" sheetId="11" r:id="rId5"/>
    <sheet name="6 lentele" sheetId="5" r:id="rId6"/>
    <sheet name="7 lentele" sheetId="6" r:id="rId7"/>
    <sheet name="8 lentele" sheetId="8" r:id="rId8"/>
  </sheets>
  <externalReferences>
    <externalReference r:id="rId9"/>
  </externalReferences>
  <definedNames>
    <definedName name="_xlnm._FilterDatabase" localSheetId="1" hidden="1">'2 lentele'!$F$3:$F$195</definedName>
    <definedName name="_xlnm._FilterDatabase" localSheetId="2" hidden="1">'3 lentele'!$J$1:$P$364</definedName>
    <definedName name="_xlnm._FilterDatabase" localSheetId="3" hidden="1">'4 lentele'!$J$1:$X$526</definedName>
    <definedName name="OLE_LINK1" localSheetId="4">'5 lentele'!$A$4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5" l="1"/>
  <c r="O26" i="9"/>
  <c r="J27" i="5" l="1"/>
  <c r="P42" i="9" l="1"/>
  <c r="O42" i="9"/>
  <c r="J12" i="5" l="1"/>
  <c r="P23" i="9"/>
  <c r="O23" i="9"/>
  <c r="J23" i="5" l="1"/>
  <c r="P22" i="9"/>
  <c r="O22" i="9"/>
  <c r="P40" i="9" l="1"/>
  <c r="O40" i="9"/>
  <c r="O36" i="9" l="1"/>
  <c r="P36" i="9" l="1"/>
  <c r="J7" i="5" l="1"/>
  <c r="P10" i="9" l="1"/>
  <c r="O10" i="9"/>
  <c r="J17" i="1" l="1" a="1"/>
  <c r="J17" i="1" s="1"/>
  <c r="J16" i="1" a="1"/>
  <c r="J16" i="1" s="1"/>
  <c r="P26" i="9" l="1"/>
  <c r="J21" i="5" l="1"/>
  <c r="P30" i="9"/>
  <c r="O30" i="9"/>
  <c r="O13" i="9" l="1"/>
  <c r="P13" i="9"/>
  <c r="U22" i="1"/>
  <c r="J24" i="1" a="1"/>
  <c r="J24" i="1" s="1"/>
  <c r="J30" i="5" l="1"/>
  <c r="P44" i="9"/>
  <c r="O44" i="9"/>
  <c r="K35" i="9" l="1"/>
  <c r="G25" i="9"/>
  <c r="E25" i="9"/>
  <c r="E35" i="9"/>
  <c r="J16" i="5"/>
  <c r="O27" i="9"/>
  <c r="P27" i="9"/>
  <c r="J10" i="5"/>
  <c r="P18" i="9"/>
  <c r="O18" i="9"/>
  <c r="J32" i="5" l="1"/>
  <c r="J183" i="1" a="1"/>
  <c r="J183" i="1" s="1"/>
  <c r="P46" i="9"/>
  <c r="O46" i="9"/>
  <c r="J18" i="5" l="1"/>
  <c r="O28" i="9" l="1"/>
  <c r="P28" i="9"/>
  <c r="J116" i="1" l="1" a="1"/>
  <c r="J116" i="1" s="1"/>
  <c r="J11" i="5" l="1"/>
  <c r="P19" i="9" l="1"/>
  <c r="O19" i="9"/>
  <c r="O31" i="9" l="1"/>
  <c r="Q117" i="2" l="1"/>
  <c r="S117" i="2"/>
  <c r="O118" i="2"/>
  <c r="Q118" i="2"/>
  <c r="S118" i="2"/>
  <c r="J132" i="1" a="1"/>
  <c r="J132" i="1" s="1"/>
  <c r="P29" i="9"/>
  <c r="O29" i="9"/>
  <c r="J120" i="1" l="1" a="1"/>
  <c r="J120" i="1" s="1"/>
  <c r="J119" i="1" a="1"/>
  <c r="J119" i="1" s="1"/>
  <c r="J145" i="1" l="1" a="1"/>
  <c r="J145" i="1" s="1"/>
  <c r="J34" i="5" l="1"/>
  <c r="K92" i="2" l="1"/>
  <c r="K91" i="2"/>
  <c r="M90" i="2"/>
  <c r="K90" i="2"/>
  <c r="M89" i="2"/>
  <c r="K89" i="2"/>
  <c r="M87" i="2"/>
  <c r="K87" i="2"/>
  <c r="M86" i="2"/>
  <c r="K86" i="2"/>
  <c r="O84" i="2"/>
  <c r="K84" i="2"/>
  <c r="O83" i="2"/>
  <c r="M83" i="2"/>
  <c r="K83" i="2"/>
  <c r="O82" i="2"/>
  <c r="M82" i="2"/>
  <c r="K82" i="2"/>
  <c r="M81" i="2"/>
  <c r="K81" i="2"/>
  <c r="J190" i="1" a="1"/>
  <c r="J190" i="1" s="1"/>
  <c r="J188" i="1" a="1"/>
  <c r="J188" i="1" s="1"/>
  <c r="J172" i="1" a="1"/>
  <c r="J172" i="1" s="1"/>
  <c r="J171" i="1" a="1"/>
  <c r="J171" i="1" s="1"/>
  <c r="J92" i="1" l="1" a="1"/>
  <c r="J92" i="1" s="1"/>
  <c r="J86" i="1" a="1"/>
  <c r="J86" i="1" s="1"/>
  <c r="J85" i="1" a="1"/>
  <c r="J85" i="1" s="1"/>
  <c r="J84" i="1" a="1"/>
  <c r="J84" i="1" s="1"/>
  <c r="H20" i="9" l="1"/>
  <c r="G20" i="9"/>
  <c r="G11" i="9"/>
  <c r="F11" i="9"/>
  <c r="E11" i="9"/>
  <c r="G35" i="9"/>
  <c r="G24" i="9" s="1"/>
  <c r="P48" i="9" l="1"/>
  <c r="O48" i="9"/>
  <c r="P47" i="9"/>
  <c r="O47" i="9"/>
  <c r="N35" i="9"/>
  <c r="M35" i="9"/>
  <c r="L35" i="9"/>
  <c r="J35" i="9"/>
  <c r="I35" i="9"/>
  <c r="H35" i="9"/>
  <c r="F35" i="9"/>
  <c r="D35" i="9"/>
  <c r="C35" i="9"/>
  <c r="P25" i="9"/>
  <c r="O25" i="9"/>
  <c r="N25" i="9"/>
  <c r="M25" i="9"/>
  <c r="L25" i="9"/>
  <c r="K25" i="9"/>
  <c r="J25" i="9"/>
  <c r="I25" i="9"/>
  <c r="H25" i="9"/>
  <c r="F25" i="9"/>
  <c r="D25" i="9"/>
  <c r="C25" i="9"/>
  <c r="P20" i="9"/>
  <c r="O20" i="9"/>
  <c r="N20" i="9"/>
  <c r="M20" i="9"/>
  <c r="L20" i="9"/>
  <c r="K20" i="9"/>
  <c r="J20" i="9"/>
  <c r="I20" i="9"/>
  <c r="F20" i="9"/>
  <c r="E20" i="9"/>
  <c r="D20" i="9"/>
  <c r="C20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P14" i="9"/>
  <c r="O14" i="9"/>
  <c r="P12" i="9"/>
  <c r="O12" i="9"/>
  <c r="N11" i="9"/>
  <c r="M11" i="9"/>
  <c r="L11" i="9"/>
  <c r="K11" i="9"/>
  <c r="J11" i="9"/>
  <c r="I11" i="9"/>
  <c r="H11" i="9"/>
  <c r="D11" i="9"/>
  <c r="C11" i="9"/>
  <c r="P9" i="9"/>
  <c r="O9" i="9"/>
  <c r="N9" i="9"/>
  <c r="M9" i="9"/>
  <c r="L9" i="9"/>
  <c r="K9" i="9"/>
  <c r="J9" i="9"/>
  <c r="I9" i="9"/>
  <c r="H9" i="9"/>
  <c r="G9" i="9"/>
  <c r="G8" i="9" s="1"/>
  <c r="F9" i="9"/>
  <c r="E9" i="9"/>
  <c r="D9" i="9"/>
  <c r="C9" i="9"/>
  <c r="O35" i="9" l="1"/>
  <c r="O24" i="9" s="1"/>
  <c r="P35" i="9"/>
  <c r="P24" i="9" s="1"/>
  <c r="P11" i="9"/>
  <c r="P8" i="9" s="1"/>
  <c r="C8" i="9"/>
  <c r="O11" i="9"/>
  <c r="O8" i="9" s="1"/>
  <c r="D8" i="9"/>
  <c r="M8" i="9"/>
  <c r="N8" i="9"/>
  <c r="H8" i="9"/>
  <c r="E8" i="9"/>
  <c r="L8" i="9"/>
  <c r="F8" i="9"/>
  <c r="D24" i="9"/>
  <c r="H24" i="9"/>
  <c r="E24" i="9"/>
  <c r="M24" i="9"/>
  <c r="N24" i="9"/>
  <c r="J8" i="9"/>
  <c r="K8" i="9"/>
  <c r="I24" i="9"/>
  <c r="I8" i="9"/>
  <c r="L24" i="9"/>
  <c r="J24" i="9"/>
  <c r="K24" i="9"/>
  <c r="F24" i="9"/>
  <c r="C24" i="9"/>
  <c r="C52" i="9" l="1"/>
  <c r="E52" i="9"/>
  <c r="D52" i="9"/>
  <c r="M52" i="9"/>
  <c r="L52" i="9"/>
  <c r="H52" i="9"/>
  <c r="N52" i="9"/>
  <c r="G52" i="9"/>
  <c r="F52" i="9"/>
  <c r="I52" i="9"/>
  <c r="K52" i="9"/>
  <c r="J52" i="9"/>
  <c r="O52" i="9" l="1"/>
  <c r="P52" i="9"/>
  <c r="J25" i="5"/>
  <c r="J29" i="5"/>
  <c r="J36" i="5"/>
  <c r="J28" i="5"/>
  <c r="J35" i="5"/>
  <c r="J37" i="5"/>
  <c r="J22" i="5" l="1"/>
  <c r="J9" i="5"/>
  <c r="J8" i="5"/>
  <c r="J6" i="5"/>
</calcChain>
</file>

<file path=xl/sharedStrings.xml><?xml version="1.0" encoding="utf-8"?>
<sst xmlns="http://schemas.openxmlformats.org/spreadsheetml/2006/main" count="5229" uniqueCount="1037">
  <si>
    <t>Nr.</t>
  </si>
  <si>
    <t>Projektas</t>
  </si>
  <si>
    <t>Ministerija</t>
  </si>
  <si>
    <t>Įgyvendinimo teritorija</t>
  </si>
  <si>
    <t>Veiksmų programos įgyvendinimo plano priemonė arba Kaimo plėtros programos priemonė (Nr.)</t>
  </si>
  <si>
    <t>R/V*</t>
  </si>
  <si>
    <t>*R - regiono projektas, V - vlstybės projektas</t>
  </si>
  <si>
    <t>** ITI - projektas, įgyvendinamas pagal integruotą teritorios (-ų) vystymo programą</t>
  </si>
  <si>
    <t>***rez. - rezervinis projektas</t>
  </si>
  <si>
    <t>ITI**</t>
  </si>
  <si>
    <t>rez.***</t>
  </si>
  <si>
    <t>Iš viso:</t>
  </si>
  <si>
    <t>Savivaldybės biudžetas</t>
  </si>
  <si>
    <t>Valstybės biudžetas</t>
  </si>
  <si>
    <t>Privačios lėšos</t>
  </si>
  <si>
    <t>Kitos viešosios lėšos</t>
  </si>
  <si>
    <t>ES lėšos</t>
  </si>
  <si>
    <t>Įtraukimas į sąrašą (meta/ mėnuo)</t>
  </si>
  <si>
    <t xml:space="preserve">Paraiškos pateikimo įgyvendinančiajai institucijai (metai / mėnuo) </t>
  </si>
  <si>
    <t>Finansavimo sutarties sudarymas</t>
  </si>
  <si>
    <t>Projekto užbaigimas</t>
  </si>
  <si>
    <t>Požymiai</t>
  </si>
  <si>
    <t>Lėšų poreikis ir finansavimo šaltiniai (Eur)</t>
  </si>
  <si>
    <t>Projekto etapai</t>
  </si>
  <si>
    <t>1.1.</t>
  </si>
  <si>
    <t>1.1.1</t>
  </si>
  <si>
    <t>Uždavinys: Padidinti savivaldybių išteklių valdymo efektyvumą</t>
  </si>
  <si>
    <t>1.1.1.1.</t>
  </si>
  <si>
    <t>Priemonė: Paslaugų ir asmenų aptarnavimo kokybės gerinimas savivaldybėse</t>
  </si>
  <si>
    <t>1.1.1.1.1.</t>
  </si>
  <si>
    <t>1.1.1.1.2.</t>
  </si>
  <si>
    <t>1.1.2.</t>
  </si>
  <si>
    <t>Uždavinys: Pagerinti švietimo (ikimokyklinio, priešmokyklinio, bendrojo ugdymo, neformaliojo ugdymo) paslaugų kokybę ir prieinamumą</t>
  </si>
  <si>
    <t>1.1.2.1.</t>
  </si>
  <si>
    <t>Priemonė: Ikimokyklinio ir priešmokyklinio ugdymo prieinamumo didinimas</t>
  </si>
  <si>
    <t>1.1.2.2.</t>
  </si>
  <si>
    <t>Priemonė: Bendrojo ugdymo įstaigų tinklo veiklos efektyvumo didinimas</t>
  </si>
  <si>
    <t>1.1.2.3.</t>
  </si>
  <si>
    <t>Priemonė: Neformaliojo švietimo infrastruktūros tobulinimas</t>
  </si>
  <si>
    <t>1.1.2.3.1.</t>
  </si>
  <si>
    <t>1.1.3.</t>
  </si>
  <si>
    <t>Uždavinys: Išplėsti socialines paslaugas bei modernizuoti socialinių paslaugų infrastruktūrą</t>
  </si>
  <si>
    <t>1.1.3.1.</t>
  </si>
  <si>
    <t>Priemonė: Socialinio būsto pažeidžiamoms gyventojų grupėms prieinamumo didinimas</t>
  </si>
  <si>
    <t>1.1.3.1.1.</t>
  </si>
  <si>
    <t>1.1.3.2.</t>
  </si>
  <si>
    <t>Priemonė: Socialinių paslaugų infrastruktūros plėtra</t>
  </si>
  <si>
    <t>1.1.3.2.1.</t>
  </si>
  <si>
    <t>1.1.4.</t>
  </si>
  <si>
    <t>Uždavinys: Sustiprinti sveikatą</t>
  </si>
  <si>
    <t>1.1.4.1.</t>
  </si>
  <si>
    <t>Priemonė: Gyventojų sveikatos stiprinimas bei ligų prevencijos vykdymas</t>
  </si>
  <si>
    <t>1.1.4.2.</t>
  </si>
  <si>
    <t>Priemonė: Sveikatos priežiūros (pirminės ir visuomenės) kokybės ir prieinamumo gerinimas</t>
  </si>
  <si>
    <t>2.1.</t>
  </si>
  <si>
    <t>2.1.1.</t>
  </si>
  <si>
    <t>Uždavinys: Padidinti gyvenamųjų vietovių konkurencingumą, ekonomikos augimą ir gyvenamosios vietos patrauklumą</t>
  </si>
  <si>
    <t>2.1.1.1.</t>
  </si>
  <si>
    <t>Priemonė: Kompleksinis Panevėžio miesto dalių atnaujinimas ir plėtra</t>
  </si>
  <si>
    <t>2.1.1.2.</t>
  </si>
  <si>
    <t>2.1.1.1.1.</t>
  </si>
  <si>
    <t>Priemonė: Biržų, Kupiškio, Pasvalio ir Rokiškio miestų kompleksinė plėtra</t>
  </si>
  <si>
    <t>2.1.1.3.1.</t>
  </si>
  <si>
    <t>2.1.1.3</t>
  </si>
  <si>
    <t>Priemonė: Vietinių kelių techninių parametrų ir eismo saugos gerinimas</t>
  </si>
  <si>
    <t>2.1.1.4.</t>
  </si>
  <si>
    <t>2.1.1.4.1.</t>
  </si>
  <si>
    <t>2.1.1.5.</t>
  </si>
  <si>
    <t>2.1.1.5.1.</t>
  </si>
  <si>
    <t>2.1.1.6.</t>
  </si>
  <si>
    <t xml:space="preserve">Priemonė: Savivaldybes jungiančių turizmo trasų ir turizmo maršrutų informacinės infrastruktūros plėtra </t>
  </si>
  <si>
    <t>2.1.1.6.1</t>
  </si>
  <si>
    <t>2.1.1.7.</t>
  </si>
  <si>
    <t>2.1.1.7.1</t>
  </si>
  <si>
    <t>2.1.2.</t>
  </si>
  <si>
    <t>Uždavinys: Pagerinti gyvenamąją aplinką bei skatinti darnų išteklių naudojimą</t>
  </si>
  <si>
    <t>2.1.2.1.</t>
  </si>
  <si>
    <t>Priemonė: Kaimo gyvenamųjų vietovių (turinčių 1-6 tūkst. gyventojų) atnaujinimas ir plėtra</t>
  </si>
  <si>
    <t>2.1.2.1.1.</t>
  </si>
  <si>
    <t>2.1.2.2.</t>
  </si>
  <si>
    <t>Priemonė: Paviršinių nuotekų sistemų tvarkymas</t>
  </si>
  <si>
    <t>2.1.2.2.1.</t>
  </si>
  <si>
    <t>2.1.2.3.</t>
  </si>
  <si>
    <t>Priemonė: Komunalinių atliekų surinkimo ir pirminio rūšiavimo infrastruktūros plėtra</t>
  </si>
  <si>
    <t>2.1.2.4.</t>
  </si>
  <si>
    <t>Priemonė: Geriamojo vandens tiekimo ir nuotekų tvarkymo sistemų renovavimas ir plėtra</t>
  </si>
  <si>
    <t>2.1.2.5.</t>
  </si>
  <si>
    <t>Priemonė: Natūralaus ar urbanizuoto kraštovaizdžio atkūrimas</t>
  </si>
  <si>
    <t>2.1.2.6.</t>
  </si>
  <si>
    <t>Priemonė: Darnaus judumo miestuose skatinimas</t>
  </si>
  <si>
    <t>2.1.2.6.1.</t>
  </si>
  <si>
    <t>2.1.2.7.</t>
  </si>
  <si>
    <t>Priemonė: Aplinkai draugiško viešojo transporto plėtra</t>
  </si>
  <si>
    <t>2.1.2.7.1.</t>
  </si>
  <si>
    <t>2.1.2.8.</t>
  </si>
  <si>
    <t xml:space="preserve">Priemonė: Kaimo gyvenamųjų vietovių (turinčių iki 1 tūkst. gyventojų) atnaujinimas </t>
  </si>
  <si>
    <t>2.1.2.8.1</t>
  </si>
  <si>
    <t>2.1.2.9.</t>
  </si>
  <si>
    <t>Priemonė: Pėsčiųjų ir dviračių takų rekonstrukcija ir plėtra</t>
  </si>
  <si>
    <t>2.1.2.9.1.</t>
  </si>
  <si>
    <t>2.1.2.10.</t>
  </si>
  <si>
    <t>Priemonė: Elektromobilių įkrovimo aikštelių įrengimas</t>
  </si>
  <si>
    <t>2.1.2.10.1.</t>
  </si>
  <si>
    <t>2.1.2.11.</t>
  </si>
  <si>
    <t xml:space="preserve">Priemonė: Taršos mažinimo priemonių įgyvendinimas </t>
  </si>
  <si>
    <t>2.1.2.11.1</t>
  </si>
  <si>
    <t>R / V</t>
  </si>
  <si>
    <t>ITI</t>
  </si>
  <si>
    <t>rez.</t>
  </si>
  <si>
    <t>Kodas*</t>
  </si>
  <si>
    <t>Pagrindinė veiklų grupė (pavadinimas)</t>
  </si>
  <si>
    <t>Kodas (I)</t>
  </si>
  <si>
    <t>Susijusi veiklų grupė (I) (pavadinimas)</t>
  </si>
  <si>
    <t>Kodas (II)</t>
  </si>
  <si>
    <t>Susijusi veiklų grupė (II) (pavadinimas)</t>
  </si>
  <si>
    <t>Kodas (III)</t>
  </si>
  <si>
    <t>Susijusi veiklų grupė (III) (pavadinimas)</t>
  </si>
  <si>
    <t>Kodas (IV)</t>
  </si>
  <si>
    <t>Susijusi veiklų grupė (IV) (pavadinimas)</t>
  </si>
  <si>
    <t>4 lentelė. Projektams priskirti produkto vertinimo kriterijai</t>
  </si>
  <si>
    <t>Kodas (I)*</t>
  </si>
  <si>
    <t>Produkto vertinimo kriterijus (I) (pavadinimas)</t>
  </si>
  <si>
    <t>Siekiama reikšmė (I)</t>
  </si>
  <si>
    <t>Produkto vertinimo kriterijus (II) (pavadinimas)</t>
  </si>
  <si>
    <t>Siekiama reikšmė (II)</t>
  </si>
  <si>
    <t>Produkto vertinimo kriterijus (III) (pavadinimas)</t>
  </si>
  <si>
    <t>Siekiama reikšmė (III)</t>
  </si>
  <si>
    <t>Produkto vertinimo kriterijus (IV) (pavadinimas)</t>
  </si>
  <si>
    <t>Siekiama reikšmė (IV)</t>
  </si>
  <si>
    <t>Biržų rajono savivaldybės administracija</t>
  </si>
  <si>
    <t>Vidaus reikalų ministerija</t>
  </si>
  <si>
    <t>R</t>
  </si>
  <si>
    <t>07.1.1-CPVA-R-905</t>
  </si>
  <si>
    <t xml:space="preserve">Gamybinės teritorijos, esančios Krasnavos g., Kupiškio mieste, konversija, prielaidų privačioms investicijoms sudarymas </t>
  </si>
  <si>
    <t xml:space="preserve">Kupiškio rajoo savivaldybės administracija </t>
  </si>
  <si>
    <t>Biržų rajono savivaldybės</t>
  </si>
  <si>
    <t>Kupiškio rajono savivaldybės</t>
  </si>
  <si>
    <t xml:space="preserve">Centrinės Kupiškio miesto dalies viešųjų erdvių modernizavimas ir pritaikymas bendruomenės veikloms </t>
  </si>
  <si>
    <t xml:space="preserve">Kupiškio miesto viešųjų erdvių sutvarkymas ir pritaikymas poilsiui, sveikatinimui, užimtumui </t>
  </si>
  <si>
    <t xml:space="preserve">Pasvalio miesto viešosios infrastruktūros plėtros II etapas </t>
  </si>
  <si>
    <t>07.1.1-CPVA-R-903</t>
  </si>
  <si>
    <t xml:space="preserve">Rokiškio rajono savivaldybės administracija </t>
  </si>
  <si>
    <t xml:space="preserve">Pasvalio rajono savivaldybės administracija </t>
  </si>
  <si>
    <t xml:space="preserve">Kupiškio rajono savivaldybės administracija </t>
  </si>
  <si>
    <t xml:space="preserve">Susisiekimo ministerija </t>
  </si>
  <si>
    <t>06.2.1-TID-R-511</t>
  </si>
  <si>
    <t>Pasvalio miesto Biržų gatvės rekonstravimas I etapas</t>
  </si>
  <si>
    <t>Vietinių kelių techninių parametrų ir eismo saugos gerinimas Panevėžio rajone</t>
  </si>
  <si>
    <t xml:space="preserve">Panevėžio rajono savivaldybės administracija </t>
  </si>
  <si>
    <t>Panevėžio rajono savivaldybė</t>
  </si>
  <si>
    <t>2.1.1.3.2.</t>
  </si>
  <si>
    <t>2.1.1.3.3.</t>
  </si>
  <si>
    <t>2.1.1.3.4.</t>
  </si>
  <si>
    <t>2.1.1.3.5.</t>
  </si>
  <si>
    <t>Panevėžio miesto savivaldybės administracija</t>
  </si>
  <si>
    <t xml:space="preserve">Panevėžio miesto savivaldybė </t>
  </si>
  <si>
    <t>07.1.1-CPVA-R-904</t>
  </si>
  <si>
    <t>Teritorijos prie „Ekrano“ marių (prie J. Biliūno g.) konversija, pritaikant ją aktyviam poilsiui, užimtumui ir vietos verslo skatinimui.</t>
  </si>
  <si>
    <t>J. Janonio gatvės (nuo žiedo iki Savitiškio g.) prieigų sutvarkymas</t>
  </si>
  <si>
    <t>Kultūros ir poilsio parko modernizavimas, gerinant miesto gamtinę aplinką ir gyvenimo kokybę, skatinant lankytojų srautus, aktyvų laisvalaikį</t>
  </si>
  <si>
    <t>Panevėžio miesto savivaldybė</t>
  </si>
  <si>
    <t>2.1.1.1.2.</t>
  </si>
  <si>
    <t>2.1.1.1.3.</t>
  </si>
  <si>
    <t>2.1.1.1.4.</t>
  </si>
  <si>
    <t>2.1.1.1.5.</t>
  </si>
  <si>
    <t>2.1.1.1.6.</t>
  </si>
  <si>
    <t>2.1.1.1.7.</t>
  </si>
  <si>
    <t>2.1.1.1.9.</t>
  </si>
  <si>
    <t xml:space="preserve">Buvusios Biržų miesto estrados teritorijos konversija, pritaikant teritoriją socialinei infrastruktūrai ir bendruomenės veiklai, sudarant prielaidas privačioms investicijoms </t>
  </si>
  <si>
    <t>Viešųjų erdvių Biržų m., regioninio parko teritorijoje, modernizavimas ir pritaikymas bendruomenės veiklai,  laisvalaikio užimtumui ir poilsiui</t>
  </si>
  <si>
    <t>Viešųjų erdvių Biržų m., piliavietės teritorijoje, modernizavimas ir pritaikymas bendruomenės veiklai, sveikatinimui, laisvalaikio užimtumui</t>
  </si>
  <si>
    <t>Sporto aikštyno prie Biržų „Saulės“ gimnazijos rekonstrukcija ir vidinio kiemo sutvarkymas bei pritaikymas bendruomenės veiklai, sveikatinimui ir laisvalaikio užimtumui</t>
  </si>
  <si>
    <t>2.1.1.3.7.</t>
  </si>
  <si>
    <t>2.1.1.3.6.</t>
  </si>
  <si>
    <t>Veiksmų programos įgyvendinimo plano priemonė (Nr.)</t>
  </si>
  <si>
    <t>Metai:</t>
  </si>
  <si>
    <t>Veiksmų programos įgyvendinimo plano priemonės pavadinimas</t>
  </si>
  <si>
    <t>Iš viso</t>
  </si>
  <si>
    <t>Kitos viešosios infrastruktūros modernizavimas (viešosios erdvės): pramoninių, buvusių karinių, inžinerinių ir pan. objektų teritorijų pritaikymas ar konversija</t>
  </si>
  <si>
    <t>Vietinės reikšmės keliai ir gatvės (rekonstrukcija)</t>
  </si>
  <si>
    <t>Užterštų teritorijų išvalymas</t>
  </si>
  <si>
    <t>Vandentvarka (naujų tinklų įrengimas)</t>
  </si>
  <si>
    <t>Kita (nepriskirta kitoms grupėms)</t>
  </si>
  <si>
    <t>Viešoji verslui skirta infrastruktūra (pramoniniai parkai, pramonės zonos ir pan.)</t>
  </si>
  <si>
    <t>Kitos viešosios infrastruktūros modernizavimas (viešosios erdvės): visuomeninės, komercinės ir bendro naudojimo paskirties teritorijos</t>
  </si>
  <si>
    <t>Kitos viešosios infrastruktūros modernizavimas (viešosios erdvės):rekreacinės teritorijos ir gamtinis karkasas</t>
  </si>
  <si>
    <t>Kitos viešosios infrastruktūros modernizavimas (pastatai ir statiniai): sveikatinimo ir sporto objektai</t>
  </si>
  <si>
    <t>2016-06</t>
  </si>
  <si>
    <t>2016-08</t>
  </si>
  <si>
    <t>2016-12</t>
  </si>
  <si>
    <t>2016-10</t>
  </si>
  <si>
    <t>2017-08</t>
  </si>
  <si>
    <t>2017-10</t>
  </si>
  <si>
    <t>2017-12</t>
  </si>
  <si>
    <t>Kitos viešosios infrastruktūros modernizavimas (viešos erdvės) gyvenamosios paskirties teritorijos</t>
  </si>
  <si>
    <t>Atliekų tvarkymas (mažinimo, rūšiavimo ir perdirbimo skatinimo priemonės)</t>
  </si>
  <si>
    <t>Lietaus nuotekų sistemų modernizavimas ir plėtra</t>
  </si>
  <si>
    <t>2016-09</t>
  </si>
  <si>
    <t>Vietinės reikšmės keliai ir gatvės (statyba)</t>
  </si>
  <si>
    <t>2016-02</t>
  </si>
  <si>
    <t>2018-10</t>
  </si>
  <si>
    <t>2019-06</t>
  </si>
  <si>
    <t>2018-06</t>
  </si>
  <si>
    <t>2018-01</t>
  </si>
  <si>
    <t>2017-04</t>
  </si>
  <si>
    <t>2017-07</t>
  </si>
  <si>
    <t>2016-03</t>
  </si>
  <si>
    <t>2016-05</t>
  </si>
  <si>
    <t>2017-06</t>
  </si>
  <si>
    <t>2019-10</t>
  </si>
  <si>
    <t>2017-03</t>
  </si>
  <si>
    <t>2018-04</t>
  </si>
  <si>
    <t>2018-03</t>
  </si>
  <si>
    <t>2018-05</t>
  </si>
  <si>
    <t>2019-02</t>
  </si>
  <si>
    <t>2018-12</t>
  </si>
  <si>
    <t>2016-11</t>
  </si>
  <si>
    <t>Kitos viešosios infrastruktūros modernizavimas (pastatai ir statiniai): bendruomenės, nevyriausybinių organizacijų veiklai pritaikomi pastatai</t>
  </si>
  <si>
    <t>Kitos viešosios infrastruktūros modernizavimas (viešosios erdvės): gyvenamosios paskirties teritorijos</t>
  </si>
  <si>
    <t xml:space="preserve">Sukurtos arba atnaujintos atviros erdvės miestų vietovėse </t>
  </si>
  <si>
    <t xml:space="preserve">Pastatyti arba atnaujinti viešieji arba komerciniai pastatai miestų vietovėse </t>
  </si>
  <si>
    <t>P.B.238</t>
  </si>
  <si>
    <t>P.B.239</t>
  </si>
  <si>
    <t>P.B. 214</t>
  </si>
  <si>
    <t xml:space="preserve">Bendras rekonstruotų arba atnaujintų kelių ilgis </t>
  </si>
  <si>
    <t>2016-07</t>
  </si>
  <si>
    <t>Kitos viešosios infrastruktūros modernizavimas (viešosios erdvės): rekreacinės teritorijos ir gamtinis karkasas</t>
  </si>
  <si>
    <t>Ikimokyklinio ir priešmokyklinio ugdymo prieinamumo dinimas</t>
  </si>
  <si>
    <t>Paslaugų ir asmenų aptarnavimo kokybės gerinimas savivaldybėse</t>
  </si>
  <si>
    <t>09.1.3-CPVA-R-724</t>
  </si>
  <si>
    <t>Mokyklų tinklo efektyvumo didinimas</t>
  </si>
  <si>
    <t>09.1.3.-CPVA-R-725</t>
  </si>
  <si>
    <t>Neformaliojo švietimo infrastruktūros tobulinimas</t>
  </si>
  <si>
    <t xml:space="preserve">08.1.2-CPVA-R-408 </t>
  </si>
  <si>
    <t xml:space="preserve">Socialinio būsto fondo plėtra </t>
  </si>
  <si>
    <t xml:space="preserve">08.1.1-CPVA-R-407 </t>
  </si>
  <si>
    <t xml:space="preserve">07.1.1-CPVA-R-905 </t>
  </si>
  <si>
    <t xml:space="preserve">07.1.1-CPVA-R-903 </t>
  </si>
  <si>
    <t xml:space="preserve">06.2.1-TID-R-511 </t>
  </si>
  <si>
    <t xml:space="preserve">07.1.1-CPVA-R-305 </t>
  </si>
  <si>
    <t xml:space="preserve">Modernizuoti savivaldybių kultūros infrastruktūrą  </t>
  </si>
  <si>
    <t xml:space="preserve">05.4.1-CPVA-R-302 </t>
  </si>
  <si>
    <t xml:space="preserve">Aktualizuoti savivaldybių kultūros paveldo objektus </t>
  </si>
  <si>
    <t xml:space="preserve">08.2.1-CPVA-R-908 </t>
  </si>
  <si>
    <t xml:space="preserve">05.1.1-APVA-R-007 </t>
  </si>
  <si>
    <t xml:space="preserve">05.2.1-APVA-R-008 </t>
  </si>
  <si>
    <t xml:space="preserve">05.3.2-APVA-R-014 </t>
  </si>
  <si>
    <t xml:space="preserve">05.5.1-APVA-R-019 </t>
  </si>
  <si>
    <t xml:space="preserve">04.5.1-TID-R-514 </t>
  </si>
  <si>
    <t xml:space="preserve">04.5.1-TID-R-518 </t>
  </si>
  <si>
    <t>Pagrindinės paslaugos ir kaimų atnaujinimas kaimo vietovėse</t>
  </si>
  <si>
    <t xml:space="preserve">Pėščiųjų ir dviračių takų rekonstrukcija ir plėtra </t>
  </si>
  <si>
    <t xml:space="preserve">Didžiųjų miestų kompleksinė plėtra </t>
  </si>
  <si>
    <t xml:space="preserve">Miestų kompleksinė plėtra </t>
  </si>
  <si>
    <t xml:space="preserve">Pereinamojo laikotarpio tikslinių teritorijų vystymas. II </t>
  </si>
  <si>
    <t xml:space="preserve">Vietinių kelių techninių parametrų ir eismo saugos gerinimas </t>
  </si>
  <si>
    <t xml:space="preserve">Savivaldybes jungiančių turizmo trasų ir turizmo maršrutų informacinės infrastruktūros plėtra </t>
  </si>
  <si>
    <t xml:space="preserve">Kaimo gyvenamųjų vietovių atnaujinimas </t>
  </si>
  <si>
    <t xml:space="preserve">Paviršinių nuotekų sistemų tvarkymas </t>
  </si>
  <si>
    <t xml:space="preserve">Komunalinių atliekų rūšiuojamojo surinkimo infrastruktūros plėtra </t>
  </si>
  <si>
    <t xml:space="preserve">Geriamojo vandens tiekimo ir nuotekų tvarkymo sistemų renovavimas ir plėtra, įmonių valdymo tobulinimas </t>
  </si>
  <si>
    <t xml:space="preserve">Kraštovaizdžio apsauga </t>
  </si>
  <si>
    <t>04.5.1-TID-R-516</t>
  </si>
  <si>
    <t>08.1.3-CPVA-R-609</t>
  </si>
  <si>
    <t>06.1.1-TID-V-501</t>
  </si>
  <si>
    <t xml:space="preserve"> TEN-T kelių tinklo techninių parametrų gerinimas ir pralaidumo didinimas</t>
  </si>
  <si>
    <t>04.5.1-TID-V-515</t>
  </si>
  <si>
    <t>05.6.1-APVA-V-021</t>
  </si>
  <si>
    <t>Aplinkos oro kokybės gerinimas</t>
  </si>
  <si>
    <t>Elektromobilių įkrovimo stotelių tinklo kūrimas</t>
  </si>
  <si>
    <t xml:space="preserve">Vietinio susisiekimo viešojo transporto priemonių parko atnaujinimas </t>
  </si>
  <si>
    <t>Darnaus judumo priemonių diegimas</t>
  </si>
  <si>
    <t>04.5.1-TID-V-517</t>
  </si>
  <si>
    <t>Miesto viešojo transporto priemonių parko atnaujinimas</t>
  </si>
  <si>
    <t>Darnaus judumo planų rengimas</t>
  </si>
  <si>
    <t>8 lentelė. Veiklų grupių suvestinė</t>
  </si>
  <si>
    <t>Kodas</t>
  </si>
  <si>
    <t>Projektų, kuriems priskirta veiklų grupė skaičius</t>
  </si>
  <si>
    <t>Projektų, kuriems veiklų grupė priskirta kaip pagrindinė, skaičius</t>
  </si>
  <si>
    <t>Atsinaujinančių energijos šaltinių diegimas</t>
  </si>
  <si>
    <t>Viešųjų pastatų energinio efektyvumo didinimas</t>
  </si>
  <si>
    <t>Viešosios infrastruktūros (išskyrus pastatus) energinio efektyvumo didinimas</t>
  </si>
  <si>
    <t>Gyvenamųjų namų energinio efektyvumo didinimas</t>
  </si>
  <si>
    <t>Vandentvarka (esamų geriamo vandens ir nuotekų tinklų modernizavimas)</t>
  </si>
  <si>
    <t>Viešojo transporto infrastruktūra</t>
  </si>
  <si>
    <t>Viešojo transporto priemonių įsigijimas</t>
  </si>
  <si>
    <t>Valstybinės reikšmės keliai ir gatvės (statyba)</t>
  </si>
  <si>
    <t>Valstybinės reikšmės keliai ir gatvės (rekonstrukcija)</t>
  </si>
  <si>
    <t>Daugiarūšio transporto plėtra</t>
  </si>
  <si>
    <t>Oro uostų ir aerodromų infrastruktūra</t>
  </si>
  <si>
    <t>Regioninė ir vietinė vandens transporto infrastruktūra</t>
  </si>
  <si>
    <t>Intelektinės transporto sistemos</t>
  </si>
  <si>
    <t>Aukštojo mokslo įstaigų modernizavimas</t>
  </si>
  <si>
    <t>Profesinio ar suaugusiųjų mokymo įstaigų modernizavimas</t>
  </si>
  <si>
    <t>Bendrojo lavinimo mokyklų modernizavimas</t>
  </si>
  <si>
    <t>Ikimokyklinio ar priešmokyklinio ugdymo įstaigų modernizavimas</t>
  </si>
  <si>
    <t>Neformaliojo švietimo įstaigų modernizavimas</t>
  </si>
  <si>
    <t>Socialinio būsto infrastruktūra (nauja statyba arba pritaikymas)</t>
  </si>
  <si>
    <t>Socialinio būsto įsigijimas</t>
  </si>
  <si>
    <t>Socialinių paslaugų infrastruktūra</t>
  </si>
  <si>
    <t>Kitos viešosios infrastruktūros modernizavimas (pastatai ir statiniai): kultūros objektai</t>
  </si>
  <si>
    <t>Viešoji tyrimų ir inovacijų infrastruktūra</t>
  </si>
  <si>
    <t>Oro kokybės gerinimas (gatvių valymo technikos įsigijimas, technologijų diegimas)</t>
  </si>
  <si>
    <t>Kraštovaizdžio tvarkymas (kraštovaizdžio etalonai, pažeistos teritorijos ir pan.)</t>
  </si>
  <si>
    <t>Pėsčiųjų ir dviračių takai (ne miesto vietovėse)</t>
  </si>
  <si>
    <t>Viešoji turizmo infrastruktūra</t>
  </si>
  <si>
    <t>Viešosios turizmo paslaugos</t>
  </si>
  <si>
    <t>Kultūros paveldo objektų sutvarkymas ir pritaikymas</t>
  </si>
  <si>
    <t>Gamtos paveldo objektų sutvarkymas ir pritaikymas</t>
  </si>
  <si>
    <t>Kompleksinių paveldo objektų sutvarkymas ir pritaikymas</t>
  </si>
  <si>
    <t>Sveikatos paslaugų plėtra (ne infrastruktūra)</t>
  </si>
  <si>
    <t>Socialinių paslaugų plėtra (ne infrastruktūra)</t>
  </si>
  <si>
    <t>Viešojo valdymo tobulinimas</t>
  </si>
  <si>
    <t>2017-02</t>
  </si>
  <si>
    <t>Pareiškėjas</t>
  </si>
  <si>
    <t>Biržų rajono savivaldybė</t>
  </si>
  <si>
    <t>Kupiškio rajono savivaldybė</t>
  </si>
  <si>
    <t>3 lentelė. Projektams priskirtos veiklų grupės</t>
  </si>
  <si>
    <t>2015 m.</t>
  </si>
  <si>
    <t>2016 m.</t>
  </si>
  <si>
    <t>2017 m.</t>
  </si>
  <si>
    <t>2018 m.</t>
  </si>
  <si>
    <t>2019 m.</t>
  </si>
  <si>
    <t>2020 m.</t>
  </si>
  <si>
    <t>Iš viso 2014-2020 m. (be rezervinių projektų)</t>
  </si>
  <si>
    <t>Lėšų poreikis (EUR)</t>
  </si>
  <si>
    <t xml:space="preserve">Iš viso </t>
  </si>
  <si>
    <t>Tikslas: Padidinti viešųjų ir administracinių paslaugų kokybę ir prieinamumą</t>
  </si>
  <si>
    <t>Uždavinys: Padidinti savivaldybių išteklių valdymo efektyvumą.</t>
  </si>
  <si>
    <t>1.1.1.1</t>
  </si>
  <si>
    <t>1.1.2</t>
  </si>
  <si>
    <t>1.1.2.1</t>
  </si>
  <si>
    <t>1.1.2.2</t>
  </si>
  <si>
    <t>1.1.2.3</t>
  </si>
  <si>
    <t>1.1.3</t>
  </si>
  <si>
    <t>1.1.3.1</t>
  </si>
  <si>
    <t>1.1.3.2</t>
  </si>
  <si>
    <t>1.1.4</t>
  </si>
  <si>
    <t>1.1.4.1</t>
  </si>
  <si>
    <t>1.1.4.2</t>
  </si>
  <si>
    <t>2.1.1.1</t>
  </si>
  <si>
    <t>2.1.1.2</t>
  </si>
  <si>
    <t>2.1.1.4</t>
  </si>
  <si>
    <t>2.1.1.5</t>
  </si>
  <si>
    <t>2.1.1.6</t>
  </si>
  <si>
    <t>2.1.1.7</t>
  </si>
  <si>
    <t>2.1.2</t>
  </si>
  <si>
    <t>2.1.2.1</t>
  </si>
  <si>
    <t>2.1.2.2</t>
  </si>
  <si>
    <t>2.1.2.3</t>
  </si>
  <si>
    <t>2.1.2.4</t>
  </si>
  <si>
    <t>2.1.2.5</t>
  </si>
  <si>
    <t>2.1.2.6</t>
  </si>
  <si>
    <t>2.1.2.7</t>
  </si>
  <si>
    <t>2.1.2.8</t>
  </si>
  <si>
    <t>2.1.2.9</t>
  </si>
  <si>
    <t>2.1.2.10</t>
  </si>
  <si>
    <t>Priemonė: Elektoromobilių įkrovimo aikštelių įrengimas</t>
  </si>
  <si>
    <t>2.1.2.11</t>
  </si>
  <si>
    <t>Kultūros ministerija</t>
  </si>
  <si>
    <t>Rokiškio  rajono savivaldybė</t>
  </si>
  <si>
    <t>Rokiškio rajono savivaldybės administracija</t>
  </si>
  <si>
    <t xml:space="preserve">Švietimo ir mokslo ministerija </t>
  </si>
  <si>
    <t>Rokiškio rajono savivaldybė</t>
  </si>
  <si>
    <t>09.1.3-CPVA-R-725</t>
  </si>
  <si>
    <t>Susisiekimo ministerija</t>
  </si>
  <si>
    <t>04.5.1-TID-R-518</t>
  </si>
  <si>
    <t>UAB "Auštaitijos vandenys"</t>
  </si>
  <si>
    <t>Aplinkos ministerija</t>
  </si>
  <si>
    <t>07.1.1-CPVA-R-305</t>
  </si>
  <si>
    <t>Pasvalio krašto muziejus – modernus kultūros populiarinimo, edukacijos ir relaksacijos centras</t>
  </si>
  <si>
    <t>2.1.1.4.2.</t>
  </si>
  <si>
    <t>Pasvalio rajono savivaldybės administarcija</t>
  </si>
  <si>
    <t>Pasvalio rajono savivaldybė</t>
  </si>
  <si>
    <t>1.1.2.3.2.</t>
  </si>
  <si>
    <t>Pasvalio rajono savivaldybės administracija</t>
  </si>
  <si>
    <t>2.1.2.9.2.</t>
  </si>
  <si>
    <t>2.1.2.7.2.</t>
  </si>
  <si>
    <t>Priemonė: Kultūros infrastruktūros modernizavimas</t>
  </si>
  <si>
    <t>Priemonė: Kultūros paveldo objektų aktualizavimas</t>
  </si>
  <si>
    <r>
      <t>Regionų judumo didinimas plėtojant regionų jungtis (</t>
    </r>
    <r>
      <rPr>
        <i/>
        <sz val="10"/>
        <rFont val="Times New Roman"/>
        <family val="1"/>
      </rPr>
      <t>Via Valtica</t>
    </r>
    <r>
      <rPr>
        <sz val="10"/>
        <rFont val="Times New Roman"/>
        <family val="1"/>
      </rPr>
      <t>)</t>
    </r>
  </si>
  <si>
    <t xml:space="preserve">Socialinės apsaugos ir darbo ministerija </t>
  </si>
  <si>
    <t xml:space="preserve">08.1.2-CPVA-R-408  </t>
  </si>
  <si>
    <t>Joniškėlio miesto viešosios infrastruktūros plėtra</t>
  </si>
  <si>
    <t>Vidaus reikalų minsterija</t>
  </si>
  <si>
    <t>Darnaus judumo priemonės miestuose (pėsčiųjų ir dviračių takų infrastruktūra, Park and Ride, Bike and Ride aikštelės, elektromobilių įkrovimo stotelių įrengimas ir kita)</t>
  </si>
  <si>
    <t>P.S.379</t>
  </si>
  <si>
    <t>Švietimo ir kitų
švietimo teikėjų
įstaigos, kuriose
pagal veiksmų
programą ERPF
lėšomis sukurta ar
atnaujinta ne mažiau
nei viena edukacinė
erdvė</t>
  </si>
  <si>
    <t>P.S.362</t>
  </si>
  <si>
    <t>P.N.304</t>
  </si>
  <si>
    <t>Modernizuoti kultūros infrastruktūros objektai</t>
  </si>
  <si>
    <t xml:space="preserve">Naujai įrengtų ar įsigytų socialinių būstų skaičius </t>
  </si>
  <si>
    <t>R.N.091</t>
  </si>
  <si>
    <t>P.S.364</t>
  </si>
  <si>
    <t>P.S.325</t>
  </si>
  <si>
    <t>Įsigytos naujos ekologiškos viešojo transporto priemonės</t>
  </si>
  <si>
    <t>P.S.321</t>
  </si>
  <si>
    <t>UAB "Pasvalio vandenys"</t>
  </si>
  <si>
    <t>P.N.050</t>
  </si>
  <si>
    <t>P.N.053</t>
  </si>
  <si>
    <t>Gyventojai, kuriems teikiamos paslaugos naujai pastatytais nuotekų surinkimo tinklais</t>
  </si>
  <si>
    <t>P.N.054</t>
  </si>
  <si>
    <t xml:space="preserve">Panevėžio rajono savivaldybės socialinio būsto fondo plėtra </t>
  </si>
  <si>
    <t>Panevėžio rajono savivaldybės administracija</t>
  </si>
  <si>
    <t>Socialinės apsaugos ir darbo ministerija</t>
  </si>
  <si>
    <t>08.1.2-CPVA-R-408</t>
  </si>
  <si>
    <t>Gyvenimo kokybės ir aplinkos gerinimas Ramygaloje, Panevėžio rajone</t>
  </si>
  <si>
    <t>08.2.1-CPVA-R-908</t>
  </si>
  <si>
    <t>Gyvenimo kokybės ir aplinkos gerinimas Piniavoje, Panevėžio rajone</t>
  </si>
  <si>
    <t>Gyvenimo kokybės ir aplinkos gerinimas Krekenavoje, Panevėžio rajone</t>
  </si>
  <si>
    <t>Gyvenimo kokybės ir aplinkos gerinimas Velžyje, Panevėžio rajone</t>
  </si>
  <si>
    <t>05.3.2-APVA-R-014</t>
  </si>
  <si>
    <t>05.5.1-APVA-R-019</t>
  </si>
  <si>
    <t>05.5.1-APVA-R-020</t>
  </si>
  <si>
    <t>Naujai įrengtų ar įsigytų socialinių būstų skaičius</t>
  </si>
  <si>
    <t xml:space="preserve">P.S.364 </t>
  </si>
  <si>
    <t>P.S.365</t>
  </si>
  <si>
    <t>Gyventojai, kuriems teikiamos vandens tiekimo paslaugos naujai pastatytais geriamojo vandens tiekimo tinklais</t>
  </si>
  <si>
    <t>P.N.051</t>
  </si>
  <si>
    <t>Gyventojai, kuriems teikiamos vandens tiekimo paslaugos iš naujai pastatytų ir (arba) rekonstruotų geriamojo vandens gerinimo įrenginių</t>
  </si>
  <si>
    <t>P.S.338</t>
  </si>
  <si>
    <t>Išsaugotų, sutvarkytų ar atkurtų įvairaus teritorinio lygmens kraštovaizdžio arealų, skaičius</t>
  </si>
  <si>
    <t>P.S.339</t>
  </si>
  <si>
    <t>Likviduotų kraštovaizdį darkančių bešeimininkių apleistų statinių ir įrenginių, skaičius</t>
  </si>
  <si>
    <t>2017-01</t>
  </si>
  <si>
    <t>Socialinio būsto fondo plėtra Rokiškio rajono savivaldybėje</t>
  </si>
  <si>
    <t>Juodupės miestelio gyvenamosios vietovės atnaujinimas</t>
  </si>
  <si>
    <t>2017-05</t>
  </si>
  <si>
    <t xml:space="preserve"> Obelių miesto gyvenamosios vietovės atnaujinimas</t>
  </si>
  <si>
    <t>Vandens tiekimo ir nuotekų tvarkymo sistemų renovavimas ir plėtra Rokiškio rajone</t>
  </si>
  <si>
    <t>UAB "Rokiškio vandenys"</t>
  </si>
  <si>
    <t>Kitos viešosios infrastruktūros modernizavimas (viešos erdvės: visuomeninės, komercinės ir bendro naudojimo paskirties teritorijos)</t>
  </si>
  <si>
    <t>Vandentvarka (esamų geriamo vandns ir nuotekų tinklų modernizavimas)</t>
  </si>
  <si>
    <t>Švietimo ir kitų švietimo tiekėjų įstaigos, kuriose pagal veiksmų programą ERPF lėšomis sukurta ar atnaujinta ne mažiau nei viena edukacinė erdvė</t>
  </si>
  <si>
    <t>P.N.723</t>
  </si>
  <si>
    <t>Pagal veiksmų programą ERPF lėšomis atnaujintos neformaliojo ugdymo įstaigos</t>
  </si>
  <si>
    <t>Naujai įrengti ar įsigyti socialiniai būstai</t>
  </si>
  <si>
    <t>P.S 364</t>
  </si>
  <si>
    <t>P.S.333</t>
  </si>
  <si>
    <t>Išsaugotų, sutvarkytų ar atkurtų įvairaus teritorinio lygmens kraštovaizdžio arealų</t>
  </si>
  <si>
    <t>P.N.093</t>
  </si>
  <si>
    <t>Likviduotų kraštovaizdį darkančių bešeimininkių apleistų statinių ir įrenginių skaičius</t>
  </si>
  <si>
    <t>Kupiškio rajono savivaldybės administracija</t>
  </si>
  <si>
    <t xml:space="preserve">Vandentvarka (naujų tinklų įrengimas) </t>
  </si>
  <si>
    <t>Socialinio būsto fondo plėtra Kupiškio rajono savivaldybėje</t>
  </si>
  <si>
    <t>2017-09</t>
  </si>
  <si>
    <t>2018-02</t>
  </si>
  <si>
    <t xml:space="preserve">Pažeistų Kupiškio rajono savivaldybės kraštovaizdžio teritorijų tvarkymas </t>
  </si>
  <si>
    <t>P.S. 362</t>
  </si>
  <si>
    <t>09.1.3-CPVA-R-705</t>
  </si>
  <si>
    <t>L/d „Rugelis“ pastato vidaus patalpų ir ugdymo aplinkos modernizavimas</t>
  </si>
  <si>
    <t>Švietimo ir mokslo ministerija</t>
  </si>
  <si>
    <t xml:space="preserve">09.1.3-CPVA-R-705 </t>
  </si>
  <si>
    <t>2017-11</t>
  </si>
  <si>
    <t>Regos centro „Linelis“ pastato vidaus patalpų ir ugdymo aplinkos modernizavimas</t>
  </si>
  <si>
    <t xml:space="preserve">09.1.3-CPVA-R-724 </t>
  </si>
  <si>
    <t xml:space="preserve">09.1.3-CPVA-R-725 </t>
  </si>
  <si>
    <t>Socialinio būsto plėtra</t>
  </si>
  <si>
    <t>VšĮ Šv. Juozapo globos namų infrastuktūros modernizavimas ir plėtra įkuriant savarankiško gyvenimo namus</t>
  </si>
  <si>
    <t>VšĮ Šv. Juozapo globos namai</t>
  </si>
  <si>
    <t>Moigių namų pastatų komplekso modernizavimas ir pritaikymas visuomenės poreikiams</t>
  </si>
  <si>
    <t>Juozo Miltinio dramos teatras</t>
  </si>
  <si>
    <t>07.1.1-CPVA-V-304</t>
  </si>
  <si>
    <t>V</t>
  </si>
  <si>
    <t>Panevėžio apskrities Gabrielės Petkevičaitės-Bitės viešosios bibliotekos pastato modernizavimas, Aukštaičių g.4, Panevėžys</t>
  </si>
  <si>
    <t xml:space="preserve">Gabrielės Petkevičaitės-Bitės viešosioji biblioteka </t>
  </si>
  <si>
    <t>Panevėžio miesto Dailės galerijos aktualizavimas</t>
  </si>
  <si>
    <t>Lietaus vandens surinkimo, valymo ir nuotekų bei drenažo sistemų projektavimas, diegimas ir renovavimas</t>
  </si>
  <si>
    <t>05.1.1-APVA-R-007</t>
  </si>
  <si>
    <t>Komunalinių atliekų rūšiuojamojo surinkimo infrastruktūra</t>
  </si>
  <si>
    <t>UAB "Panevėžio gatves"</t>
  </si>
  <si>
    <t>Magistralės „Via Baltica“ sujungimas su Panevėžio  laisvąja ekonomine zona</t>
  </si>
  <si>
    <t>Darnaus judumo planų parengimas</t>
  </si>
  <si>
    <t>04.5.1-TID-V-513</t>
  </si>
  <si>
    <t>„Bike sharing“ sistemos diegimas ir dviračių parkavimo vietų įrengimas</t>
  </si>
  <si>
    <t>04.5.1-TID-R-514</t>
  </si>
  <si>
    <t>2018-09</t>
  </si>
  <si>
    <t>Ekologiško viešojo transporto plėtra</t>
  </si>
  <si>
    <t>Elektromobilių akumuliatorių įkrovimo stotelių įrengimas</t>
  </si>
  <si>
    <t>Oro kokybės valdymo planų parengimas ir taršos mažinimo priemonių įgyvendinimas</t>
  </si>
  <si>
    <t>Nepriskirta kitoms grupėms)</t>
  </si>
  <si>
    <t>Kitos viešosiso infrastruktūros modernizavimas (viešosios erdvės): gyvenamosios paskirties teritorijos</t>
  </si>
  <si>
    <t xml:space="preserve">Kitos viešosiso infrastruktūros modernizavimas (viešosios erdvės): rekreacinės teritorijos ir gamtinis karkasas </t>
  </si>
  <si>
    <t xml:space="preserve">Vietinės reikšmės keliai ir gatvės (rekonstrukcija) </t>
  </si>
  <si>
    <t xml:space="preserve">Atliekų tvarkymas (mažinimo, rūšiavimo ir perdirbimo skatinimo priemonės) </t>
  </si>
  <si>
    <t>P.N.717</t>
  </si>
  <si>
    <t>Pagal veiksmų
programą ERPF
lėšomis atnaujintos
ikimokyklinio
ugdymo mokyklos</t>
  </si>
  <si>
    <t>P.N.722</t>
  </si>
  <si>
    <t>Pagal veiksmų
programą ERPF
lėšomis atnaujintos
bendrojo ugdymo
mokyklos</t>
  </si>
  <si>
    <t>Pagal veiksmų
programą ERPF
lėšomis atnaujintos
neformaliojo ugdymo įstaigos</t>
  </si>
  <si>
    <t>R.N.404</t>
  </si>
  <si>
    <t>Investicijas gavusiose įstaigose esančios vietos socialinių paslaugų gavėjams</t>
  </si>
  <si>
    <t>P.S.342</t>
  </si>
  <si>
    <t>P.S.335</t>
  </si>
  <si>
    <t>Sutvarkyti, įrengti ir pritaikyti lankymui gamtos ir kultūros paveldo objektai ir teritorijos</t>
  </si>
  <si>
    <t>P.S.328</t>
  </si>
  <si>
    <t>Lietaus nuotėkio plotas, iš kurio surenkamam paviršiniam (lietaus) vandeniui tvarkyti, įrengta ir (ar) rekonstruota infrastruktūra</t>
  </si>
  <si>
    <t>P.S.329</t>
  </si>
  <si>
    <t>Sukurti /pagerinti atskiro komunalinių atliekų surinkimo pajėgumai</t>
  </si>
  <si>
    <t>Išsaugoti, sutvarkyti ar atkurti įvairaus teritorinio lygmens kraštovaizdžio arealai</t>
  </si>
  <si>
    <t>P.N.507</t>
  </si>
  <si>
    <t>Parengti darnaus judumo
mieste planai</t>
  </si>
  <si>
    <t>P.S.323</t>
  </si>
  <si>
    <t>Įgyvendintos darnaus judumo priemonės</t>
  </si>
  <si>
    <t>P.S.322</t>
  </si>
  <si>
    <t>Rekonstruotų dviračių ir/ar pėsčiųjų takų ir/ar
trasų ilgis</t>
  </si>
  <si>
    <t>P.N.509</t>
  </si>
  <si>
    <t>Įrengtos elektromobilių įkrovimo stotelės</t>
  </si>
  <si>
    <t>P.N.097</t>
  </si>
  <si>
    <t>Parengti aplinkos oro kokybės valdymo priemonių planai</t>
  </si>
  <si>
    <t>Įsigyti gatvių valymo įrenginiai</t>
  </si>
  <si>
    <t>Gyvenamosios aplinkos gerinimas gyvenamuosiuose daugiabučių namų rajonuose Biržų m.</t>
  </si>
  <si>
    <t>Ekologiško viešojo transporto plėtra Kupiškio rajono savivaldybėje</t>
  </si>
  <si>
    <t xml:space="preserve">04.5.1-TID-R-516 </t>
  </si>
  <si>
    <r>
      <t xml:space="preserve">Tikslas: </t>
    </r>
    <r>
      <rPr>
        <b/>
        <i/>
        <sz val="12"/>
        <rFont val="Times New Roman"/>
        <family val="1"/>
      </rPr>
      <t>Padidinti viešųjų ir administracinių paslaugų kokybę ir prieinamumą</t>
    </r>
  </si>
  <si>
    <t>Panevėžio regiono atliekų tvarkymo centras</t>
  </si>
  <si>
    <t>Panevėžio apskritis</t>
  </si>
  <si>
    <t>Modernizuoti kultūros infrastruktūrą</t>
  </si>
  <si>
    <t>2021</t>
  </si>
  <si>
    <t>Biržų rajono savivaldybės socialinio būsto fondo plėtra</t>
  </si>
  <si>
    <t>Nenaudojamo kitos paskirties pastato Biržuose, Rotušės g. 2A, pritaikymas kultūros reikmėms</t>
  </si>
  <si>
    <t>2019</t>
  </si>
  <si>
    <t>2020</t>
  </si>
  <si>
    <t>UAB „Biržų vandenys"</t>
  </si>
  <si>
    <t>2018</t>
  </si>
  <si>
    <t xml:space="preserve">Biržų miesto teritorijų kraštovaizdžio formavimas ir ekologinės būklės gerinimas </t>
  </si>
  <si>
    <t>2019-03</t>
  </si>
  <si>
    <t>Ekologiško viešojo transporto Biržų rajono savivaldybėje plėtra, įsigyjant ekologiškas transporto priemones</t>
  </si>
  <si>
    <t xml:space="preserve">04.5.1-TID-R-518  </t>
  </si>
  <si>
    <t xml:space="preserve">Likviduoti kraštovaizdį darkantys bešeimininkiai apleisti statiniai ir įrenginiai (skaičius) </t>
  </si>
  <si>
    <t xml:space="preserve">Įsigytos naujos ekologiškos viešojo transporto priemonės </t>
  </si>
  <si>
    <t>Biržų kaimo gyvenųjų vietovių atnaujinimas</t>
  </si>
  <si>
    <t>Vabalninko miesto gyvenamųjų vietovių atnaujinimas</t>
  </si>
  <si>
    <t>1.1.2.3.3.</t>
  </si>
  <si>
    <t>1.1.2.3.4.</t>
  </si>
  <si>
    <t>1.1.2.3.5.</t>
  </si>
  <si>
    <t>1.1.3.1.2.</t>
  </si>
  <si>
    <t>1.1.3.1.3.</t>
  </si>
  <si>
    <t>1.1.3.1.4.</t>
  </si>
  <si>
    <t>1.1.3.1.5.</t>
  </si>
  <si>
    <t>1.1.3.1.6.</t>
  </si>
  <si>
    <t>2.1.1.2.1.</t>
  </si>
  <si>
    <t>2.1.1.2.2.</t>
  </si>
  <si>
    <t>2.1.1.2.3.</t>
  </si>
  <si>
    <t>2.1.1.2.4.</t>
  </si>
  <si>
    <t>2.1.1.2.5.</t>
  </si>
  <si>
    <t>2.1.1.2.6.</t>
  </si>
  <si>
    <t>2.1.1.2.7.</t>
  </si>
  <si>
    <t>2.1.1.2.8.</t>
  </si>
  <si>
    <t>2.1.1.2.9.</t>
  </si>
  <si>
    <t>2.1.1.2.10.</t>
  </si>
  <si>
    <t>2.1.1.2.11.</t>
  </si>
  <si>
    <t>2.1.1.4.3.</t>
  </si>
  <si>
    <t>2.1.1.4.4.</t>
  </si>
  <si>
    <t>2.1.1.4.5.</t>
  </si>
  <si>
    <t>2.1.1.4.6.</t>
  </si>
  <si>
    <t>2.1.2.1.2.</t>
  </si>
  <si>
    <t>2.1.2.1.3.</t>
  </si>
  <si>
    <t>2.1.2.1.4.</t>
  </si>
  <si>
    <t>2.1.2.1.5.</t>
  </si>
  <si>
    <t>2.1.2.1.6.</t>
  </si>
  <si>
    <t>2.1.2.1.7.</t>
  </si>
  <si>
    <t>2.1.2.1.8.</t>
  </si>
  <si>
    <t>2.1.2.1.9.</t>
  </si>
  <si>
    <t>2.1.2.6.2.</t>
  </si>
  <si>
    <t>2.1.2.7.3.</t>
  </si>
  <si>
    <t>2.1.2.9.3.</t>
  </si>
  <si>
    <t>2.1.2.9.4.</t>
  </si>
  <si>
    <t>2.1.2.9.5.</t>
  </si>
  <si>
    <t>2.1.2.1.1</t>
  </si>
  <si>
    <t>2.1.2.1.2</t>
  </si>
  <si>
    <t>2.1.2.1.3</t>
  </si>
  <si>
    <t>2.1.2.1.4</t>
  </si>
  <si>
    <t>2.1.2.1.5</t>
  </si>
  <si>
    <t>2.1.2.1.6</t>
  </si>
  <si>
    <t>2.1.2.1.7</t>
  </si>
  <si>
    <t>2.1.2.1.8</t>
  </si>
  <si>
    <t>2.1.2.1.9</t>
  </si>
  <si>
    <t>2.1.2.3.1</t>
  </si>
  <si>
    <t>2.1.2.3.2</t>
  </si>
  <si>
    <t>2.1.2.4.1</t>
  </si>
  <si>
    <t>2.1.2.4.2</t>
  </si>
  <si>
    <t>2.1.2.4.3</t>
  </si>
  <si>
    <t>2.1.2.4.4</t>
  </si>
  <si>
    <t>2.1.2.4.5</t>
  </si>
  <si>
    <t>2.1.2.4.6</t>
  </si>
  <si>
    <t>2.1.2.5.1</t>
  </si>
  <si>
    <t>2.1.2.5.2</t>
  </si>
  <si>
    <t>2.1.2.5.3</t>
  </si>
  <si>
    <t>2.1.2.5.4</t>
  </si>
  <si>
    <t>2.1.2.5.5</t>
  </si>
  <si>
    <t>2.1.2.5.6</t>
  </si>
  <si>
    <t>2.1.2.5.7</t>
  </si>
  <si>
    <t>2.1.2.5.8</t>
  </si>
  <si>
    <t>2.1.2.5.9</t>
  </si>
  <si>
    <t>2.1.2.6.1</t>
  </si>
  <si>
    <t>2.1.2.6.2</t>
  </si>
  <si>
    <t>2.1.2.7.1</t>
  </si>
  <si>
    <t>2.1.2.7.2</t>
  </si>
  <si>
    <t>2.1.2.7.3</t>
  </si>
  <si>
    <t>2.1.2.9.1</t>
  </si>
  <si>
    <t>2.1.2.9.2</t>
  </si>
  <si>
    <t>2.1.2.9.3</t>
  </si>
  <si>
    <t>2.1.2.9.4</t>
  </si>
  <si>
    <t>2.1.2.9.5</t>
  </si>
  <si>
    <t>2 lentelė. Projektams įgyvendinti reikalingų lėšų poreikis, finansavimo šaltiniai ir pagrindinių projektų įgyvendinimo etapų terminai</t>
  </si>
  <si>
    <t>Europos infrastruktūros tinklų priemonės fondo priemonė</t>
  </si>
  <si>
    <t>Projektų, kuriems veiklų grupė priskirta kaip pagrindinė, lėšų poreikis (iš viso, EUR)</t>
  </si>
  <si>
    <t>2294612,20</t>
  </si>
  <si>
    <t>1 lentelė. Priemonės, joms įgyvendinti reikalingų lėšų poreikis ir finansavimo šaltiniai</t>
  </si>
  <si>
    <t xml:space="preserve">Panevėžio miesto savivaldybės administracija </t>
  </si>
  <si>
    <t>Pasvalio  rajono savivaldybė</t>
  </si>
  <si>
    <t>Sveikos gyvensenos skatinimas regioniniu lygiu</t>
  </si>
  <si>
    <t>M07</t>
  </si>
  <si>
    <t>VšĮ Velžio komunalinis ūkis</t>
  </si>
  <si>
    <t>P.S.361</t>
  </si>
  <si>
    <t>Investicijas gavę socialinių paslaugų infrastruktūros objektai</t>
  </si>
  <si>
    <t>Produkto vertinimo kriterijus (pavadinimas)</t>
  </si>
  <si>
    <t>Viešojo valdymo institucijos, pagal veiksmų programą ESF lėšomis įgyvendinusios paslaugų ir (ar) aptarnavimo kokybei gerinti skirtas priemones (vnt.)</t>
  </si>
  <si>
    <t>Švietimo ir kitų švietimo teikėjų įstaigos, kuriose pagal veiksmų programą ERPF lėšomis sukurta ar atnaujinta ne mažiau nei viena edukacinė erdvė (vnt.)</t>
  </si>
  <si>
    <t>Naujai įrengti ar įsigyti socialiniai būstai (vnt.)</t>
  </si>
  <si>
    <t>Tikslinių grupių asmenys, kurie dalyvavo informavimo, švietimo ir mokymo renginiuose bei sveikatos raštingumą didinančiose veiklose (asm.)</t>
  </si>
  <si>
    <t>Viešąsias sveikatos priežiūros paslaugas teikiančių įstaigų, kuriose pagerinta paslaugų teikimo infrastruktūra, skaičius (vnt.)</t>
  </si>
  <si>
    <t xml:space="preserve">Sutvarkyti, įrengti ir pritaikyti lankymui gamtos ir kultūros paveldo objektai ir teritorijos (vnt.) </t>
  </si>
  <si>
    <t>Lietaus nuotėkio plotas, iš kurio surenkamam paviršiniam (lietaus) vandeniui tvarkyti, įrengta ir (ar) rekonstruota infrastruktūra  (ha)</t>
  </si>
  <si>
    <t>Išsaugoti, sutvarkyti ar atkurti įvairaus teritorinio lygmens kraštovaizdžio arealai (vnt.)</t>
  </si>
  <si>
    <t>Įgyvendintos darnaus judumo priemonės (vnt.)</t>
  </si>
  <si>
    <t>Įsigytos naujos ekologiškos viešojo transporto priemonės (vnt.)</t>
  </si>
  <si>
    <t xml:space="preserve">Atnaujinta gyvenamųjų vietovių (vnt.) </t>
  </si>
  <si>
    <t>Įrengtų naujų dviračių ir / ar pėsčiųjų takų ir / ar trasų ilgis (km)</t>
  </si>
  <si>
    <t>Rekonstruotų dviračių ir/ar pėsčiųjų takų ir/ar trasų ilgis (km)</t>
  </si>
  <si>
    <t>Įrengtos elektromobilių įkrovimo stotelės (vnt)</t>
  </si>
  <si>
    <t>Įsigyti gatvių valymo automobiliai (vnt.)</t>
  </si>
  <si>
    <t xml:space="preserve">5 lentelė. Numatomų sukurti produktų (siektinų produkto vertinimo kriterijų reikšmių) suvestinė. </t>
  </si>
  <si>
    <t>UAB "Kupiškio vandenys"</t>
  </si>
  <si>
    <t>2.1.2.2.1</t>
  </si>
  <si>
    <t>P.N.028</t>
  </si>
  <si>
    <t>Inventorizuota neapskaityto paviršinių nuotekų nuotakyno dalis</t>
  </si>
  <si>
    <t>Inventorizuota neapskaityto paviršinių nuotekų nuotakyno dalis (proc)</t>
  </si>
  <si>
    <t xml:space="preserve">Sukurti / pagerinti atskiro komunalinių atliekų surinkimo pajėgumai (t /m) </t>
  </si>
  <si>
    <t>Pasvalio rajono savivaldybės socialinio būsto fondo plėtra</t>
  </si>
  <si>
    <t>Urbanistinės teritorijos Rokiškio mieste tarp Respublikos-Aušros-Parko-Taikos-Vilties-P.Širvio-Jaunystės-Panevėžio-Perkūno-Kauno-J.Basanavičiaus-Ąžuolų-Tyzenhauzų-Pievų-Juodupės-Laisvės gatvių sutvarkymas ir plėtra, III etapas</t>
  </si>
  <si>
    <t>Sukurtos arba atnaujintos atviros erdvės miestų vietovėse, kv. m.</t>
  </si>
  <si>
    <t>Socialinio būsto fondo plėtra Panevėžio rajono savivaldybėje</t>
  </si>
  <si>
    <t>1.1</t>
  </si>
  <si>
    <t>2.1</t>
  </si>
  <si>
    <t>Vandens tiekimo ir nuotekų tvarkymo infrastruktūros plėtra ir rekonstrukcija Biržų rajone</t>
  </si>
  <si>
    <t xml:space="preserve">Geriamojo vandens tiekimo ir nuotekų tvarkymo infrastruktūros plėtra Kupiškio rajone </t>
  </si>
  <si>
    <t xml:space="preserve"> Geriamojo vandens tiekimo ir nuotekų tvarkymo sistemų renovavimas ir plėtra Panevėžio mieste ir rajone</t>
  </si>
  <si>
    <t>Geriamojo vandens tiekimo ir nuotekų tvarkymo sistemų statyba Paįstrio k., Gegužinės k. ir Ėriškių k. Panevėžio rajone</t>
  </si>
  <si>
    <t xml:space="preserve">Vandens tiekimo ir nuotekų tvarkymo infrastruktūros plėtra ir rekonstravimas Pasvalio rajone </t>
  </si>
  <si>
    <t>UAB "Aukštaitijos vandenys"</t>
  </si>
  <si>
    <t>Gyventojai, kuriems teikiamos vandens tiekimo paslaugos naujai pastatytais geriamojo vandens tiekimo tinklais (skaičius)</t>
  </si>
  <si>
    <t>Gyventojai, kuriems teikiamos vandens tiekimo paslaugos iš naujai pastatytų ir (arba) rekonstruotų geriamojo vandens gerinimo įrenginių (skaičius)</t>
  </si>
  <si>
    <t>Gyventojai, kuriems teikiamos paslaugos naujai pastatytais nuotekų surinkimo tinklais (GE)</t>
  </si>
  <si>
    <t xml:space="preserve">Gyventojai, kuriems teikiamos nuotekų valymo paslaugos naujai pastatytais ir (arba) rekonstruotais nuotekų valymo įrenginiais (GE) </t>
  </si>
  <si>
    <t xml:space="preserve">Rekonstruotų vandens tiekimo ir nuotekų surinkimo tinklų ilgis, km </t>
  </si>
  <si>
    <t>Gyventojai, kuriems teikiamos paslaugos naujai pastatytais nuotekų surinkimo tinklais (skaičius)</t>
  </si>
  <si>
    <t>Gyventojai, kuriems teikiamos nuotekų valymo paslaugos naujai pastatytais (ir (arba) rekonstruotais valymo įrenginiais (GE)</t>
  </si>
  <si>
    <t>Rekonstruotų vandens tiekimo ir nuotekų surinkimo tinklų ilgis, km</t>
  </si>
  <si>
    <t>P.N. 050</t>
  </si>
  <si>
    <t xml:space="preserve">Gyventojai, kuriems teikiamos vandens tiekimo paslaugos naujai pastatytais geriamojo vandens tiekimo tinklais (skaičius) </t>
  </si>
  <si>
    <t>P.N. 053</t>
  </si>
  <si>
    <t xml:space="preserve">Gyventojai, kuriems teikiamos paslaugos naujai pastatytais nuotekų surinkimo tinklais (GE) </t>
  </si>
  <si>
    <t>P.N. 054</t>
  </si>
  <si>
    <t>Teritorijų, kuriose įgyvendintos kraštovaizdžio formavimo priemonės, plotas (ha)</t>
  </si>
  <si>
    <t>Likviduoti kraštovaizdį darkantys bešeimininkiai apleisti statiniai ir įrenginiai (vnt)</t>
  </si>
  <si>
    <t>P.N.508</t>
  </si>
  <si>
    <t>P.S.415</t>
  </si>
  <si>
    <t>Investicijas gavusių socialinių paslaugų infrastruktūros objektų skaičius (vnt.)</t>
  </si>
  <si>
    <t>Įrengti ženklinimo infrastruktūros objektai (vnt.)</t>
  </si>
  <si>
    <t>P.N.817</t>
  </si>
  <si>
    <t>P.S.363</t>
  </si>
  <si>
    <t>Kompleksinių  paveldo objektų sutvarkymas ir pritaikymas</t>
  </si>
  <si>
    <t>Naujos atviros erdvės vietovėse nuo 1 iki 6 tūkst. gyv. (išskyrus savivaldybių centrus), kv. m.</t>
  </si>
  <si>
    <t xml:space="preserve">Naujos atviros erdvės vietovėse nuo 1 iki 6 tūkst. gyv. (išskyrus savivaldybių centrus), kv. m. </t>
  </si>
  <si>
    <t>Atnaujinti ir pritaikyti naujai paskirčiai pastatai, statiniai kaimo vietovėse, kv. m.</t>
  </si>
  <si>
    <t xml:space="preserve">Atnaujinti ir pritaikyti naujai paskirčiai pastatai, statiniai kaimo vietovėse, kv. m. </t>
  </si>
  <si>
    <t>Modernizuoti kultūros infrastruktūros objektai (vnt.)</t>
  </si>
  <si>
    <t>6 (4 R ir 2 V)</t>
  </si>
  <si>
    <t>Atnaujinti ir (ar) pritaikyti naujai paskirčiai pastatai ir statiniai kaimo vietovėse  (m2)</t>
  </si>
  <si>
    <t>Parengti aplinkos oro kokybės valdymo priemonių planai (vnt.)</t>
  </si>
  <si>
    <t>Natūra 2000 teritorijų tvarkymas ir pritaikymas</t>
  </si>
  <si>
    <t>Juozo Miltinio dramos teatro įrangos atnaujinimas</t>
  </si>
  <si>
    <t>05.4.1-CPVA-R-302</t>
  </si>
  <si>
    <t>2.1.1.5.2.</t>
  </si>
  <si>
    <t>2.1.1.5.3.</t>
  </si>
  <si>
    <t>Palėvenės buvusio dominikonų vienuolyno ansamblio restauravimas ir pritaikymas šiuolaikinės visuomenės socialiniams ir ekonominiams poreikiams</t>
  </si>
  <si>
    <t>P.B.209</t>
  </si>
  <si>
    <t>Numatomo apsilankymų remiamuose kultūros ir gamtos paveldo objektuose bei turistų traukos vietose skaičiaus padidėjimas</t>
  </si>
  <si>
    <t>6 lentelė. Lėšų pasiskirstymas pagal Veiksmų programos įgyvendinimo plano priemones (Eur ) (numatomos sudaryti projektų finansavimo sutartys pamečiui)</t>
  </si>
  <si>
    <t>Rekonstruotų 
vandens tiekimo ir nuotekų surinkimo tinklų ilgis</t>
  </si>
  <si>
    <t>7 lentelė. Lėšų pasiskirstymas pagal veiksmų programos įgyvendinimo plano priemones (Eur) (numatomos sudaryti projektų finansavimo sutartys, kaupiamuoju būdu)</t>
  </si>
  <si>
    <r>
      <t xml:space="preserve">Tikslas: </t>
    </r>
    <r>
      <rPr>
        <b/>
        <i/>
        <sz val="12"/>
        <rFont val="Times New Roman"/>
        <family val="1"/>
      </rPr>
      <t>Padidinti teritorinę sanglaudą ir gerinti aplinkos būklę</t>
    </r>
  </si>
  <si>
    <r>
      <t>Rokiškio miesto Aušros g. (nuo sankirtos su J. Gruodžio g. iki sankirtos su Kauno g.) rekonstravimas</t>
    </r>
    <r>
      <rPr>
        <sz val="11"/>
        <rFont val="Times New Roman"/>
        <family val="1"/>
      </rPr>
      <t xml:space="preserve"> </t>
    </r>
  </si>
  <si>
    <t>Upytės dvaro svirno tvarkyba ir aktualizavimas“</t>
  </si>
  <si>
    <r>
      <t>Priemonė: Regiono judumo didinimas plėtojant regionų jungtis (</t>
    </r>
    <r>
      <rPr>
        <i/>
        <sz val="12"/>
        <rFont val="Times New Roman"/>
        <family val="1"/>
      </rPr>
      <t>Via Baltica</t>
    </r>
    <r>
      <rPr>
        <sz val="12"/>
        <rFont val="Times New Roman"/>
        <family val="1"/>
      </rPr>
      <t>)</t>
    </r>
  </si>
  <si>
    <r>
      <t>Pėsčiųjų ir dviračių takų plėtra Rokiškio miesto Vilties, Aušros gatvėse</t>
    </r>
    <r>
      <rPr>
        <sz val="11"/>
        <rFont val="Times New Roman"/>
        <family val="1"/>
      </rPr>
      <t xml:space="preserve"> </t>
    </r>
  </si>
  <si>
    <r>
      <t xml:space="preserve">Darnaus judumo priemonės miestuose (pėsčiųjų ir dviračių takų infrastruktūra, </t>
    </r>
    <r>
      <rPr>
        <i/>
        <sz val="12"/>
        <rFont val="Times New Roman"/>
        <family val="1"/>
      </rPr>
      <t>Park and Ride</t>
    </r>
    <r>
      <rPr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>Bike and Ride</t>
    </r>
    <r>
      <rPr>
        <sz val="12"/>
        <rFont val="Times New Roman"/>
        <family val="1"/>
      </rPr>
      <t xml:space="preserve"> aikštelės, elektromobilių įkrovimo stotelių įrengimas ir kita</t>
    </r>
  </si>
  <si>
    <r>
      <t xml:space="preserve">Darnaus judumo priemonės miestuose (pėsčiųjų ir dviračių takų infrastruktūra, </t>
    </r>
    <r>
      <rPr>
        <i/>
        <sz val="12"/>
        <rFont val="Times New Roman"/>
        <family val="1"/>
      </rPr>
      <t>Park and Ride</t>
    </r>
    <r>
      <rPr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>Bike and Ride</t>
    </r>
    <r>
      <rPr>
        <sz val="12"/>
        <rFont val="Times New Roman"/>
        <family val="1"/>
      </rPr>
      <t xml:space="preserve"> aikštelės, elektromobilių įkrovimo stotelių įrengimas ir kita)</t>
    </r>
  </si>
  <si>
    <r>
      <t xml:space="preserve">Tikslas: </t>
    </r>
    <r>
      <rPr>
        <b/>
        <i/>
        <sz val="10"/>
        <rFont val="Times New Roman"/>
        <family val="1"/>
      </rPr>
      <t>Padidinti teritorinę sanglaudą ir gerinti aplinkos būklę</t>
    </r>
  </si>
  <si>
    <t>2022</t>
  </si>
  <si>
    <t>Kodas (V)</t>
  </si>
  <si>
    <t>Produkto vertinimo kriterijus (V) (pavadinimas)</t>
  </si>
  <si>
    <t>Siekiama reikšmė (V)</t>
  </si>
  <si>
    <t xml:space="preserve">05.4.1-LVPA-R-821 </t>
  </si>
  <si>
    <t>P.N.092</t>
  </si>
  <si>
    <t>Kraštovaizdžio ir (ar) gamtinio karkaso formavimo aspektais pakeisti ar pakoreguoti savivaldybių ar jų dalių bendrieji planai</t>
  </si>
  <si>
    <t>P.N.094</t>
  </si>
  <si>
    <t>Rekultyvuotos atvirais kasiniais pažeistos žemės (vnt)</t>
  </si>
  <si>
    <t>Konteinerinės atliekų surinkimo sistemos tobulinimas ir vystymas Kupiškio rajone</t>
  </si>
  <si>
    <t>2.1.2.3.3</t>
  </si>
  <si>
    <t>Panevėžio regiono komunalinių atliekų tvarkymo infrastruktūros plėtra</t>
  </si>
  <si>
    <t>3 510 750,80</t>
  </si>
  <si>
    <t>526 612,62</t>
  </si>
  <si>
    <t>2 984 138,18</t>
  </si>
  <si>
    <t>Panevėžio miesto ir Panevėžio rajono turizmo  informacinės infrastruktūros plėtra</t>
  </si>
  <si>
    <t>Ūkio ministerija</t>
  </si>
  <si>
    <t>Panevėžio miesto, Panevėžio rajono savivaldybės</t>
  </si>
  <si>
    <t>05.4.1-LVPA-R-821</t>
  </si>
  <si>
    <t>2.1.1.6.2</t>
  </si>
  <si>
    <t>Turizmo trasų ir turizmo maršrutų informacinės infrastruktūros plėtra Biržų, Kupiškio, Pasvalio ir Rokiškio rajonų savivaldybėse</t>
  </si>
  <si>
    <t>Biržų, Kupiškio, Pasvalio ir Rokiškio rajonų savivaldybės</t>
  </si>
  <si>
    <t>Kraštovaizdžio apsauga Biržų rajono savivaldybėje</t>
  </si>
  <si>
    <t>Kraštovaizdžio formavimas ir ekologinės būklės gerinimas Panevėžio mieste</t>
  </si>
  <si>
    <t>Kraštovaizdžio apsaugos priemonių įgyvendinimas Panevėžio rajone I etapas</t>
  </si>
  <si>
    <t>Kraštovaizdžio apsaugos priemonių įgyvendinimas Panevėžio rajone II etapas</t>
  </si>
  <si>
    <t>Kraštovaizdžio formavimas ir ekologinės būklės gerinimas Joniškėlio dvaro parke</t>
  </si>
  <si>
    <t>Kraštovaizdžio ir gamtinio karkaso sprendinių keitimas Pasvalio rajono savivaldybės teritorijos bendrajame plane</t>
  </si>
  <si>
    <t>Rokiškio rajono teritorijų kraštovaizdžio formavimas ir ekologinės būklės gerinimas</t>
  </si>
  <si>
    <t>2.1.2.5.10</t>
  </si>
  <si>
    <t>Rokiškio miesto teritorijų kraštovaizdžio formavimas ir ekologinės būklės gerinimas</t>
  </si>
  <si>
    <t>Kita (nepriskirta kitoms veikloms)</t>
  </si>
  <si>
    <t>P.N. 817</t>
  </si>
  <si>
    <t>Įrengti įženklinimo infrastruktūros objektai</t>
  </si>
  <si>
    <t xml:space="preserve">Sukurti/pagerinti atskiro komunalinių atliekų surinkimo pajėgumai </t>
  </si>
  <si>
    <t>P.S. 338</t>
  </si>
  <si>
    <t xml:space="preserve">Išsaugoti, sutvarkyti ar atkurti įvairaus  teritorinio
lygmens kraštovaizdžio arealai 
</t>
  </si>
  <si>
    <t>Teritorijų, kuriose įgyvendintos kraštovaizdžio formavimo priemonės, plotas, ha</t>
  </si>
  <si>
    <t>R.N.092</t>
  </si>
  <si>
    <t>Rekultyvuotos atvirais kasiniais pažeistos žemės</t>
  </si>
  <si>
    <t>Biržų rajono Legailių globos namų socialinių  paslaugų  infrastruktūros  modernizavimas</t>
  </si>
  <si>
    <t>1.1.3.2.2.</t>
  </si>
  <si>
    <t>Dalies patalpų Krantinės g. 28. Kupiškio m., modernizavimas įkuriant savarankiško gyvenimo namus</t>
  </si>
  <si>
    <t>Kupiškio rajono savialdybė</t>
  </si>
  <si>
    <t>1.1.3.2.3.</t>
  </si>
  <si>
    <t>Panevėžio miestas</t>
  </si>
  <si>
    <t>1.1.3.2.4.</t>
  </si>
  <si>
    <t>Socialinių paslaugų infrastruktūros plėtra Pasvalio rajone</t>
  </si>
  <si>
    <t>Pasvalio r. Paslaugų ir Užimtumo Centras Pagyvenusiems ir Neįgaliesiems</t>
  </si>
  <si>
    <t>1.1.3.2.5.</t>
  </si>
  <si>
    <t>Socialinių paslaugų infrastruktūros plėtra Panevėžio rajono savivaldybėje</t>
  </si>
  <si>
    <t>Panevėžio  rajono socialinių paslaugų centras</t>
  </si>
  <si>
    <t>Panevėžio rajonas</t>
  </si>
  <si>
    <t xml:space="preserve">Panevėžio rajono savivaldybė </t>
  </si>
  <si>
    <t>Investicijas gavusių socialinių paslaugų infrastruktūros objektų skaičius</t>
  </si>
  <si>
    <t>R.N.403</t>
  </si>
  <si>
    <t>Tikslinių grupių asmenys, gavę tiesioginės naudos iš investicijų į socialinių paslaugų infrastruktūrą</t>
  </si>
  <si>
    <t>Tikslinių grupių asmenys, gavę tiesioginės naudos iš investicijų į socialinį paslaugų infrastruktūrą</t>
  </si>
  <si>
    <t>Vietinių kelių vystymas</t>
  </si>
  <si>
    <t>08.1.1-CPVA-R-407</t>
  </si>
  <si>
    <t>Socialinių paslaugų infrastruktūros plėtra</t>
  </si>
  <si>
    <t xml:space="preserve">Rokiškio rajono savivaldybės Juozo Keliuočio viešosios bibliotekos pastato Rokiškyje, Nepriklausomybės a. 16, ir kiemo rekonstravimas bei modernizavimas bei priestato statyba </t>
  </si>
  <si>
    <t>Rokiškio rajono savivaldybės Juozo Keliuočio viešosios bibliotekos pastato Rokiškyje, Nepriklausomybės a. 16, ir kiemo rekonstravimas bei modernizavimas bei priestato statyba</t>
  </si>
  <si>
    <t>2.1.1.3.1</t>
  </si>
  <si>
    <t>2.1.1.3.2</t>
  </si>
  <si>
    <t>Transporto infrastruktūros modernizavimas Kupiškio mieste, S. Dariaus ir S. Girėno g., Topolių g. ir Račiupėnų g.</t>
  </si>
  <si>
    <t>2.1.1.3.3</t>
  </si>
  <si>
    <t>2.1.1.3.4</t>
  </si>
  <si>
    <t>2.1.1.3.5</t>
  </si>
  <si>
    <t>2.1.1.3.6</t>
  </si>
  <si>
    <t>2.1.1.3.7</t>
  </si>
  <si>
    <t>A. Jakšto gatvės rekonstrukcija</t>
  </si>
  <si>
    <t xml:space="preserve">Biržų miesto D.Poškos–J.Šimkaus–P.Jakubėno ir Žvejų - Ežero gatvių rekonstravimas </t>
  </si>
  <si>
    <t>Bendras rekonstruotų arba atnaujintų kelių ilgis, km</t>
  </si>
  <si>
    <t>P.S. 342</t>
  </si>
  <si>
    <t>Įdiegtos saugų eismą gerinančios ir aplinkosaugos priemonės, vnt.</t>
  </si>
  <si>
    <t>Įdiegtos saugų eismą gerinančios ir aplinkosaugos,
priemonės, vnt.</t>
  </si>
  <si>
    <t xml:space="preserve">Bendras rekonstruotų arba atnaujintų kelių ilgis, km </t>
  </si>
  <si>
    <t>Įdiegtos saugų eismą gerinančios ir aplinkosaugos
priemonės, vnt.</t>
  </si>
  <si>
    <t>Bendras naujai nutiestų kelių ilgis (km)</t>
  </si>
  <si>
    <t>P.B.214</t>
  </si>
  <si>
    <t xml:space="preserve">Bendras rekonstruotų arba atnaujintų kelių ilgis, m </t>
  </si>
  <si>
    <t>Dviračių ir pėsčiųjų tako Biržų mieste J. Basanavičiaus, Malūno, Atgimimo ir Jaunimo g. prie Širvėnos ežero įrengimas (II etapas)</t>
  </si>
  <si>
    <t>„Dviračių transporto infrastruktūros plėtra Kupiškio mieste, K. Šimonio g.“</t>
  </si>
  <si>
    <t xml:space="preserve">Dviračių takų plėtra Panevėžyje (Nemuno gatvės dviračių tako, nuo Klaipėdos g. iki Ramygalos g.) rekonstrukcija ir trūkstamų atkarpų įrengimas) </t>
  </si>
  <si>
    <t>2.1.2.9.6.</t>
  </si>
  <si>
    <t>Pėsčiųjų ir dviračių takų plėtra Ramygalos miesto parke ir Parko g., Panevėžio rajone</t>
  </si>
  <si>
    <t xml:space="preserve">Įrengtų naujų dviračių ir / ar pėsčiųjų takų ir / ar 
trasų ilgis, km 
</t>
  </si>
  <si>
    <t>Rekonstruotų dviračių ir/ar pėsčiųjų takų ir/ar
trasų ilgis, km</t>
  </si>
  <si>
    <t>Įrengtų naujų dviračių ir / ar pėsčiųjų takų ir / ar trasų ilgis, km</t>
  </si>
  <si>
    <t>2.1.2.9.6</t>
  </si>
  <si>
    <t>Panevėžio miesto autobusų stoties prieigų sutvarkymas</t>
  </si>
  <si>
    <t>Panevėžio miesto autobusų stoties teritorijos konversija, pritaikant ją komercinei ir bendruomenių veiklai</t>
  </si>
  <si>
    <t>Jaunimo sodo sutvarkymas</t>
  </si>
  <si>
    <t>Laisvės aikštės ir jos prieigų kompleksinis sutvarkymas</t>
  </si>
  <si>
    <t xml:space="preserve">Panevėžio Senvagės teritorijos kompleksinis sutvarkymas </t>
  </si>
  <si>
    <t>Viešųjų erdvių prie Panevėžio bendruomenių rūmų sutvarkymas</t>
  </si>
  <si>
    <t>Nepriklausomybės aikštės ir jos prieigų sutvarkymas</t>
  </si>
  <si>
    <t>Nevėžio upės ir pakrančių sutvarkymas (atkarpa nuo Stoties g. tilto iki Nemuno g. tilto)</t>
  </si>
  <si>
    <t>Skaistakalnio parko ir jo prieigų sutvarkymas</t>
  </si>
  <si>
    <t>2.1.1.1.11.</t>
  </si>
  <si>
    <t>2.1.1.1.12.</t>
  </si>
  <si>
    <t>2.1.1.1.13.</t>
  </si>
  <si>
    <t>2.1.1.1.10.</t>
  </si>
  <si>
    <t>Vaikų ir jaunimo neformalaus ugdymosi galimybių plėtra Rokiškio rajone</t>
  </si>
  <si>
    <t xml:space="preserve"> 2017-08</t>
  </si>
  <si>
    <t xml:space="preserve"> 2017-09</t>
  </si>
  <si>
    <t xml:space="preserve"> 2018-01</t>
  </si>
  <si>
    <t xml:space="preserve"> 2017-05</t>
  </si>
  <si>
    <t xml:space="preserve"> 2017-10</t>
  </si>
  <si>
    <t xml:space="preserve"> 2018-02</t>
  </si>
  <si>
    <t xml:space="preserve">Neformalaus ugdymosi galimybių plėtra Pasvalio muzikos mokykloje </t>
  </si>
  <si>
    <t xml:space="preserve"> 2017-07</t>
  </si>
  <si>
    <t>1.1.2.3.6.</t>
  </si>
  <si>
    <t>Neformaliojo švietimo infrastruktūros tobulinimas Panevėžio r. muzikos mokykloje</t>
  </si>
  <si>
    <t>Panevėžio r. muzikos mokykla</t>
  </si>
  <si>
    <t xml:space="preserve"> 2017-04</t>
  </si>
  <si>
    <t xml:space="preserve"> 2017-08 </t>
  </si>
  <si>
    <t xml:space="preserve"> 2017-11</t>
  </si>
  <si>
    <t>P.B. 235</t>
  </si>
  <si>
    <t>Investicijas gavusios vaikų priežiūros arba švietimo infrastruktūros pajėgumas</t>
  </si>
  <si>
    <t>P.N. 723</t>
  </si>
  <si>
    <t>Neformaliojo švietimo infrastruktūros tobulinimas Panevėžio mieste</t>
  </si>
  <si>
    <t>Pagal veiksmų programą ERPF lėšomis atnaujintos ikimokyklinio ugdymo mokyklos</t>
  </si>
  <si>
    <t>Pagal veiksmų programą ERPF lėšomis atnaujintos bendrojo ugdymo mokyklos</t>
  </si>
  <si>
    <t>P.B.235</t>
  </si>
  <si>
    <t>Parengti darnaus judumo mieste planai</t>
  </si>
  <si>
    <t xml:space="preserve">Rokiškio miesto Kauno ir Perkūno gatvių dalių rekonstravimas   </t>
  </si>
  <si>
    <t>Neformalaus ugdymo galimybių plėtojimas, modernizuojant Biržų Vlado Jakubėno muzikos mokyklos ir  rajono kūno kultūros ir sporto centro infrastruktūrą</t>
  </si>
  <si>
    <t xml:space="preserve"> 2017-06</t>
  </si>
  <si>
    <t>Infrastruktūros pritaikymas neformaliajam vaikų švietimui Kupiškio rajone</t>
  </si>
  <si>
    <t xml:space="preserve">Dviračių transporto infrastruktūros plėtra Taikos gatvėje Pasvalio mieste </t>
  </si>
  <si>
    <t xml:space="preserve"> 2017-12</t>
  </si>
  <si>
    <r>
      <t xml:space="preserve">Teritorijų, kuriose įgyvendintos kraštovaizdžio formavimo priemonės, plotas, </t>
    </r>
    <r>
      <rPr>
        <sz val="12"/>
        <rFont val="Times New Roman"/>
        <family val="1"/>
        <charset val="186"/>
      </rPr>
      <t>ha</t>
    </r>
  </si>
  <si>
    <r>
      <t>Biržų miesto</t>
    </r>
    <r>
      <rPr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</rPr>
      <t xml:space="preserve">D.Poškos–J.Šimkaus–P.Jakubėno ir Žvejų - Ežero gatvių rekonstravimas </t>
    </r>
  </si>
  <si>
    <r>
      <t xml:space="preserve">Siekiama reikšmė </t>
    </r>
    <r>
      <rPr>
        <i/>
        <sz val="12"/>
        <rFont val="Times New Roman"/>
        <family val="1"/>
      </rPr>
      <t>(projektams priskirtų kriterijų reikšmių suma)</t>
    </r>
  </si>
  <si>
    <r>
      <t>Sukurtos arba atnaujintos atviros erdvės miestų vietovėse (m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)</t>
    </r>
  </si>
  <si>
    <r>
      <t>Pastatyti arba atnaujinti viešieji arba komerciniai pastatai miestų vietovėse (m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)</t>
    </r>
  </si>
  <si>
    <r>
      <t>Naujos atviros erdvės vietovėse nuo 1 iki 6 tūkst. gyv. (išskyrus savivaldybių centrus) (m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)</t>
    </r>
  </si>
  <si>
    <t>Miesto viešojo transporto priemonių parko atnaujinimas Panevėžio mieste</t>
  </si>
  <si>
    <t>1.1.2.2.1</t>
  </si>
  <si>
    <t>Mokyklų tinklo efektyvumo didinimas Biržų rajono savivaldybėje</t>
  </si>
  <si>
    <t xml:space="preserve">Biržų rajono savivaldybė </t>
  </si>
  <si>
    <t>1.1.2.2.2</t>
  </si>
  <si>
    <t>Modernių ir saugių mokymosi erdvių pradiniam ugdymui sukūrimas Kupiškio P.Matulionio progimnazijoje</t>
  </si>
  <si>
    <t xml:space="preserve">Kupiškio rajono savivaldybė </t>
  </si>
  <si>
    <t>1.1.2.2.3</t>
  </si>
  <si>
    <t>Panevėžio „Vilties“ progimnazijos vidaus patalpų ir ugdymo aplinkos modernizavimas</t>
  </si>
  <si>
    <t>1.1.2.2.4</t>
  </si>
  <si>
    <t>Mokyklų tinklo efektyvumo didinimas Panevėžio rajono savivaldybėje</t>
  </si>
  <si>
    <t>1.1.2.2.5</t>
  </si>
  <si>
    <t>Pasvalio P. Vileišio  gimnazijos modernizavimas</t>
  </si>
  <si>
    <t>1.1.2.2.6</t>
  </si>
  <si>
    <t>“Ugdymo aplinkos modernizavimas Rokiškio J. Tumo-Vaižganto gimnazijoje bei Rokiškio J. Tūbelio progimnazijoje“</t>
  </si>
  <si>
    <t>P. B. 235</t>
  </si>
  <si>
    <t xml:space="preserve">Gamybinės teritorijos, esančios Krantinės g., Kupiškio mieste, konversija, prielaidų privačioms investicijoms sudarymas </t>
  </si>
  <si>
    <t>P.S.380</t>
  </si>
  <si>
    <t>P.N.743</t>
  </si>
  <si>
    <t>Pagal veiksmų programą ERPF lėšomis atnaujintos ikimokyklinio ir/ar priešmokyklinio ugdymo grupės</t>
  </si>
  <si>
    <t>1.1.2.1.1</t>
  </si>
  <si>
    <t xml:space="preserve">Biržų lopšelio-darželio „Ąžuoliukas" ikimokyklinio ir priešmokyklinio ugdymo infrastruktūros modernizavimas </t>
  </si>
  <si>
    <t>1.1.2.1.2</t>
  </si>
  <si>
    <t>Kupiškio vaikų lopšelyje-darželyje „Obelėlė“ edukacinių erdvių modernizavimas</t>
  </si>
  <si>
    <t>1.1.2.1.3</t>
  </si>
  <si>
    <t>Lopšelio-darželio „Rugelis“ vidaus patalpų ir ugdymo aplinkos modernizavimas</t>
  </si>
  <si>
    <t>1.1.2.1.4</t>
  </si>
  <si>
    <t>1.1.2.1.5</t>
  </si>
  <si>
    <t>Ikimokyklinio ir priešmokyklinio ugdymo prieinamumo didinimas Panevėžio rajono savivaldybėje</t>
  </si>
  <si>
    <t>1.1.2.1.6</t>
  </si>
  <si>
    <t>Pasvalio lopšelio-darželio "Žilvytis" modernizavimas</t>
  </si>
  <si>
    <t>1.1.2.1.7</t>
  </si>
  <si>
    <t xml:space="preserve">Rokiškio l/d „Pumpurėlis“ pastato vidaus patalpų  ir ugdymo aplinkos modernizavimas </t>
  </si>
  <si>
    <r>
      <t>2017-0</t>
    </r>
    <r>
      <rPr>
        <sz val="12"/>
        <rFont val="Times New Roman"/>
        <family val="1"/>
        <charset val="186"/>
      </rPr>
      <t>9</t>
    </r>
  </si>
  <si>
    <t>Rokiškio l/d „Pumpurėlis“ pastato vidaus patalpų  ir ugdymo aplinkos modernizavimas</t>
  </si>
  <si>
    <t>Pagal veiksmų
programą ERPF
lėšomis atnaujintos
ikimokyklinio ir priešmokyklinio
ugdymo mokyklos</t>
  </si>
  <si>
    <t>Pagal veiksmų programą ERPF lėšomis sukurtos naujos ikimokyklinio ir priešmokyklinio ugdymo vietos</t>
  </si>
  <si>
    <t>P. N.743</t>
  </si>
  <si>
    <t>Pagal veiksmų
programą ERPF
lėšomis sukurtos naujosikimokyklinio ir priešmokyklinio ugdymo vietos</t>
  </si>
  <si>
    <t>P.S. 380</t>
  </si>
  <si>
    <t>Ikimokyklinio ir priešmokyklinio ugdymo prienamumo didinimas Panevėžio rajono savivaldybėje</t>
  </si>
  <si>
    <t>Pagal veiksmų programą ERPF lėšomis atnaujintos ikimokyklinio ir priešmokyklinio ugdymo mokyklos</t>
  </si>
  <si>
    <t>Pagal veiksmų
programą ERPF
lėšomis sukurtos naujos ikimokyklinio ir priešmokyklinio ugdymo vietos</t>
  </si>
  <si>
    <t xml:space="preserve"> P.N.743</t>
  </si>
  <si>
    <t>P.N. 743</t>
  </si>
  <si>
    <t>Panevėžio miesto savivaldybės administracija, Panevėžio rajono savivaldybės administracija</t>
  </si>
  <si>
    <t>10.1.3-ESFA-R-920</t>
  </si>
  <si>
    <t xml:space="preserve"> 2018-05</t>
  </si>
  <si>
    <t xml:space="preserve"> 2018-08</t>
  </si>
  <si>
    <t xml:space="preserve"> 2021-08</t>
  </si>
  <si>
    <t>Paslaugų ir asmenų aptarnavimo kokybės gerinimas Pasvalio rajono savivaldybėje</t>
  </si>
  <si>
    <t xml:space="preserve"> 2018-04</t>
  </si>
  <si>
    <t xml:space="preserve"> 2018-07</t>
  </si>
  <si>
    <t xml:space="preserve"> 2020-06</t>
  </si>
  <si>
    <t>P.S.416</t>
  </si>
  <si>
    <t>P.N.910</t>
  </si>
  <si>
    <t>Viešojo valdymo institucijos, pagal veiksmų programą ESF lėšomis įgyvendinusios paslaugų ir (ar) aptarnavimo kokybei gerinti skirtas priemones</t>
  </si>
  <si>
    <t>Viešojo valdymo institucijų darbuotojai, kurie dalyvavo pagal veiksmų programą ESF lėšomis vykdytose veiklose, skirtose stiprinti teikiamų paslaugų ir (ar) aptarnavimo kokybės gerinimui reikalingas kompetencijas</t>
  </si>
  <si>
    <t>Parengtos piliečių chartijos</t>
  </si>
  <si>
    <t>10.1.3.-ESFA-R-920</t>
  </si>
  <si>
    <t>Viešųjų paslaugų ir asmenų aptarnavimo kokybės gerinimas Panevėžio miesto ir Panevėžio rajono savivaldybėse</t>
  </si>
  <si>
    <t>1.1.4.1.1</t>
  </si>
  <si>
    <t>Sveikatos ugdymo priemonių įgyvendinimas Biržų rajonono savivaldybėje</t>
  </si>
  <si>
    <t>Biržų rajono savivaldybės visuomenės sveikatos biuras</t>
  </si>
  <si>
    <t>Sveikatos apsaugos ministerija</t>
  </si>
  <si>
    <t>08.4.2-ESFA-R-630</t>
  </si>
  <si>
    <t>2018-08</t>
  </si>
  <si>
    <t>1.1.4.1.2</t>
  </si>
  <si>
    <t>Sveikos gyvensenos skatinimas Kupiškio rajono savivaldybėje</t>
  </si>
  <si>
    <t>2018-07</t>
  </si>
  <si>
    <t>1.1.4.1.3</t>
  </si>
  <si>
    <t>Sveikos gyvensenos skatinimas Panevėžio mieste</t>
  </si>
  <si>
    <t xml:space="preserve">Panevėžio miesto savivaldybės visuomenės sveikatos biuras </t>
  </si>
  <si>
    <t xml:space="preserve"> Sveikatos apsaugos ministerija</t>
  </si>
  <si>
    <t>1.1.4.1.4</t>
  </si>
  <si>
    <t>Sveikos gyvensenos skatinimas Panevėžio rajone</t>
  </si>
  <si>
    <t>Panevėžio rajono savivaldybės visuomenės sveikatos biuras</t>
  </si>
  <si>
    <t>1.1.4.1.5</t>
  </si>
  <si>
    <t>Sveikos gyvensenos skatinimas Pasvalio rajone</t>
  </si>
  <si>
    <t>Pasvalio rajono savivaldybės vsuomenės sveikatos biuras</t>
  </si>
  <si>
    <t>1.1.4.1.6</t>
  </si>
  <si>
    <t>Sveikos gyvensenos skatinimas Rokiškio rajono savivaldybėje</t>
  </si>
  <si>
    <t>Rokiškio rajono savivaldybės visuomenės sveikatos biuras</t>
  </si>
  <si>
    <t>Sveikatos paslaugų plėtra</t>
  </si>
  <si>
    <t>P. S.372</t>
  </si>
  <si>
    <t>Tikslinių grupių asmenys, kurie dalyvavo informavimo, švietimo ir mokymo renginiuose bei sveikatos raštingumą didinančiose veiklose</t>
  </si>
  <si>
    <t>P.S.372</t>
  </si>
  <si>
    <t>P.S. 372</t>
  </si>
  <si>
    <t>P. S. 372</t>
  </si>
  <si>
    <t>0.8.4.2-ESFA-R-630</t>
  </si>
  <si>
    <t>Autobusų stoties pastato ir viešųjų erdvių Gedimino g. 96, Kupiškio mieste, modernizavimas</t>
  </si>
  <si>
    <t>Sukurtos arba atnaujintos atviros erdvės miestų vietovėse</t>
  </si>
  <si>
    <t>Pastatyti arba atnaujinti viešieji arba komerciniai pastatai miestų vietovėse</t>
  </si>
  <si>
    <t>Priemonė: Priemonių, gerinančių ambulatorinių sveikatos priežiūros paslaugų prieinamumą tuberkulioze sergantiems asmenims, įgyvendinimas</t>
  </si>
  <si>
    <t>1.1.4.2.1</t>
  </si>
  <si>
    <t>1.1.4.2.2</t>
  </si>
  <si>
    <t>1.1.4.2.3</t>
  </si>
  <si>
    <t>1.1.4.2.4</t>
  </si>
  <si>
    <t>1.1.4.2.5</t>
  </si>
  <si>
    <t>1.1.4.2.6</t>
  </si>
  <si>
    <t>Priemonių, gerinančių ambulatorinių sveikatos priežiūros paslaugų prieinamumą tuberkulioze sergantiems asmenims, įgyvendinimas Biržų rajono savivaldybėje</t>
  </si>
  <si>
    <t>08.4.2-ESFA-R-615</t>
  </si>
  <si>
    <t>Priemonių, gerinančių ambulatorinių sveikatos priežiūros paslaugų prieinamumą tuberkulioze sergantiems asmenims, įgyvendinimas Kupiškio rajono savivaldybėje</t>
  </si>
  <si>
    <t>Didinti sveikatos priežiūros paslaugų prieinamumą ir kokybę tuberkulioze sergantiems pacientams ambulatorinio gydymo metu Panevėžio mieste</t>
  </si>
  <si>
    <t>Lietuvos Respublikos Sveikatos apsaugos ministerija</t>
  </si>
  <si>
    <t>2018-11</t>
  </si>
  <si>
    <t>Priemonių, gerinančių ambulatorinių sveikatos priežiūros paslaugų prieinamumą tuberkulioze sergantiems asmenims, įgyvendinimas Panevėžio rajono savivaldybėje</t>
  </si>
  <si>
    <t>Priemonių, gerinančių ambulatorinių sveikatos priežiūros paslaugų prieinamumą tuberkulioze sergantiems asmenims, įgyvendinimas Pasvalio rajone</t>
  </si>
  <si>
    <t xml:space="preserve">08.4.2-ESFA-R-615 </t>
  </si>
  <si>
    <t xml:space="preserve">Priemonių, gerinančių ambulatorinių sveikatos priežiūros paslaugų prieinamumą tuberkuliozesergantiems asmenims, įgyvendinimas Rokiškio rajono savivaldybėje </t>
  </si>
  <si>
    <t>Viešoji įstaiga Rokiškio pirminės asmens sveikatos priežiūros centras</t>
  </si>
  <si>
    <t>LR Sveikatos apsaugos ministerija</t>
  </si>
  <si>
    <t xml:space="preserve"> 08.4.2-ESFA-R-615 </t>
  </si>
  <si>
    <t>P. N.604</t>
  </si>
  <si>
    <t>„Tuberkulioze sergantys pacientai, kuriems buvo suteiktos socialinės paramos priemonės (maisto talonų dalijimas) tuberkuliozės ambulatorinio gydymo metu“</t>
  </si>
  <si>
    <t>P.N.604</t>
  </si>
  <si>
    <t>Tuberkulioze sergantys pacientai, kuriems buvo suteiktos socialinės paramos priemonės (maisto talonų dalijimas) tuberkuliozės ambulatorinio gydymo metu</t>
  </si>
  <si>
    <r>
      <t>Tuberkulioze sergantys</t>
    </r>
    <r>
      <rPr>
        <b/>
        <sz val="12"/>
        <color rgb="FF000000"/>
        <rFont val="Times New Roman"/>
        <family val="1"/>
        <charset val="186"/>
      </rPr>
      <t xml:space="preserve"> </t>
    </r>
    <r>
      <rPr>
        <sz val="12"/>
        <color rgb="FF000000"/>
        <rFont val="Times New Roman"/>
        <family val="1"/>
        <charset val="186"/>
      </rPr>
      <t>pacientai, kuriems buvo suteiktos socialinės paramos priemonės (maisto talonų dalijimas) tuberkuliozės ambulatorinio gydymo metu</t>
    </r>
  </si>
  <si>
    <r>
      <t>Tuberkulioze sergantys</t>
    </r>
    <r>
      <rPr>
        <b/>
        <sz val="12"/>
        <rFont val="Times New Roman"/>
        <family val="1"/>
      </rPr>
      <t> </t>
    </r>
    <r>
      <rPr>
        <sz val="12"/>
        <rFont val="Times New Roman"/>
        <family val="1"/>
      </rPr>
      <t>pacientai, kuriems buvo suteiktos socialinės paramos priemonės (maisto talonų dalijimas) tuberkuliozės ambulatorinio gydymo metu</t>
    </r>
  </si>
  <si>
    <t xml:space="preserve"> 08.4.2-ESFA-R-615</t>
  </si>
  <si>
    <r>
      <t>Tuberkulioze sergantys</t>
    </r>
    <r>
      <rPr>
        <b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pacientai, kuriems buvo suteiktos socialinės paramos priemonės (maisto talonų dalijimas) tuberkuliozės ambulatorinio gydymo metu</t>
    </r>
  </si>
  <si>
    <t xml:space="preserve">Tuberkulioze segantys pacientai, kuriems buvo suteiktos socialinės paramos priemonės (maisto talonų dalijimas) tuberkuliozės ambulatorinio gydymo metu </t>
  </si>
  <si>
    <t xml:space="preserve">Priemonių, gerinančių ambulatorinių sveikatos priežiūros paslaugų prieinamumą tuberkulioze sergantiems asmenims, įgyvendinimas </t>
  </si>
  <si>
    <t>13 (7-615+6-630)</t>
  </si>
  <si>
    <t>12 (6-615+6-630)</t>
  </si>
  <si>
    <t xml:space="preserve"> 914716,60  (85435,40+82921,2-630)</t>
  </si>
  <si>
    <t>2.1.2.5.11</t>
  </si>
  <si>
    <t>aplinkos ministerija</t>
  </si>
  <si>
    <t xml:space="preserve">Kipiškio rajono savivaldybė </t>
  </si>
  <si>
    <t xml:space="preserve">Kupiškio rajono  savivaldybės administracija </t>
  </si>
  <si>
    <t>1.1.4.3</t>
  </si>
  <si>
    <t>Priemonė: Pirminės asmens sveikatos priežiūros veiklos efektyvumo didinimas</t>
  </si>
  <si>
    <t>1.1.4.3.</t>
  </si>
  <si>
    <t>1.1.4.3.1</t>
  </si>
  <si>
    <t>Pirminės asmens sveikatos priežiūros paslaugų kokybės ir prieinamumo gerinimas VšĮ Biržų rajono savivaldybės poliklinikoje</t>
  </si>
  <si>
    <t xml:space="preserve">VšĮ Biržų rajono savivaldybės poliklinika </t>
  </si>
  <si>
    <t>1.1.4.3.2</t>
  </si>
  <si>
    <t>Pirminės asmens sveikatos priežiūros paslaugų kokybės ir prieinamumo gerinimas UAB Biržų šeimos gydytojų centre</t>
  </si>
  <si>
    <t>UAB Biržų šeimos gydytojų centras</t>
  </si>
  <si>
    <t>2019-01</t>
  </si>
  <si>
    <t>1.1.4.3.3</t>
  </si>
  <si>
    <t xml:space="preserve">Pirminės asmens sveikatos priežiūros veikos efektyvumo didinimas Kupiškio rajono savivaldybėje </t>
  </si>
  <si>
    <t>2019-04</t>
  </si>
  <si>
    <t>1.1.4.3.4</t>
  </si>
  <si>
    <t>Smėlynės šeimos ambulatorijos tikslinių grupių asmenims teikiamų pirminės asmens sveikatos priežiūros paslaugų kokybės ir prieinamumo gerinimas</t>
  </si>
  <si>
    <t xml:space="preserve">UAB "Smėlynės šeimos ambulatorija" </t>
  </si>
  <si>
    <t>1.1.4.3.5</t>
  </si>
  <si>
    <t>Pirminės asmens sveikatos priežiūros veiklos efektyvumo didinimas VšĮ "Rožyno šeimos klinijoje"</t>
  </si>
  <si>
    <t>VšĮ "Rožyno šeimos klinika"</t>
  </si>
  <si>
    <t>1.1.4.3.6</t>
  </si>
  <si>
    <t>Pirminės asmens sveikatos priežiūros efektyvumo didinimas Pilėnų šeimos medicinos centre</t>
  </si>
  <si>
    <t>UAB "Pilėnų šeimos medicinos centras"</t>
  </si>
  <si>
    <t>1.1.4.3.7</t>
  </si>
  <si>
    <t xml:space="preserve">Pirminės asmens sveikatos priežiūros veiklos efektyvumo didinimas Panevėžio mieste </t>
  </si>
  <si>
    <t xml:space="preserve">VšĮ "Panevėžio miesto poliklinika" </t>
  </si>
  <si>
    <t>1.1.4.3.8</t>
  </si>
  <si>
    <t>UAB "MediCA klinika" teikiamų pirminės asmens sveikatos priežiūros paslaugų efektyvumo didinimas Panevėžio miesto savivaldybėje</t>
  </si>
  <si>
    <t>UAB "MediCa klinika"</t>
  </si>
  <si>
    <t>1.1.4.3.9</t>
  </si>
  <si>
    <t>Vaikams, neįgaliesiems, senyviems teikiamų pirminės asmens sveikatos priežiūros paslaugų kokybės ir prieinamumo gerinimas Kniaudiškių šeimos klinikoje</t>
  </si>
  <si>
    <t xml:space="preserve">UAB "Kniaudiškių šeimos klinika" </t>
  </si>
  <si>
    <t>1.1.4.3.10</t>
  </si>
  <si>
    <t xml:space="preserve">Pirminės asmens sveikatos priežiūros veiklos efektyvumo didinimas VšĮ Panevėžio rajono savivaldybės poliklinikoje </t>
  </si>
  <si>
    <t xml:space="preserve">VšĮ Panevėžio rajono savivaldybės poliklinika </t>
  </si>
  <si>
    <t>1.1.4.3.11</t>
  </si>
  <si>
    <t>Pirminės asmens sveikatos priežiūros veiklos efektyvumo didinimas VšĮ Krekenavos pirminės sveikatos priežiūros centre</t>
  </si>
  <si>
    <t>VšĮ Krekenavos pirminės sveikatos priežiūros centras</t>
  </si>
  <si>
    <t>1.1.4.3.12</t>
  </si>
  <si>
    <t xml:space="preserve">Pasvalio pirminės asmens sveikatos priežiūros centro veiklos efektyvumo didinimas </t>
  </si>
  <si>
    <t>VšĮ Pasvalio pirminės asmens sveikatos priežiūros centras</t>
  </si>
  <si>
    <t>1.1.4.3.13</t>
  </si>
  <si>
    <t>UAB "MediCA klinika" teikiamų pirminės asmens sveikatos priežiūros paslaugų efektyvumo didinimas Rokiškio rajono savivaldybėje</t>
  </si>
  <si>
    <t>1.1.4.3.14</t>
  </si>
  <si>
    <t>VŠĮ Rokiškio pirminės asmens sveikatos priežiūros centro veiklos efektyvumo didinimas, gerinant teikiamų paslaugų kokybę ir prieinamumą</t>
  </si>
  <si>
    <t>1.1.4.3.15</t>
  </si>
  <si>
    <t xml:space="preserve">Priklausomybės nuo opioidų pakaitinio gydymo kabineto įrengimas VšĮ Rokiškio psichikos sveikatos centre </t>
  </si>
  <si>
    <t xml:space="preserve">Viešoji įstaiga Rokiškio psichikos sveikatos centras </t>
  </si>
  <si>
    <t>Socialinių ir sveikatos paslaugų infrastruktūra</t>
  </si>
  <si>
    <t>Kita (nepriskirta kitoms grupėms) viešoji infrastruktūra ar paslaugos</t>
  </si>
  <si>
    <t>Sveikaots paslaugų plėtra (ne infrastruktūra)</t>
  </si>
  <si>
    <t>P.B.236</t>
  </si>
  <si>
    <t>Gyventojai, turintys galimybę pasinaudoti pagerintomis sveikatos priežiūros paslaugomis</t>
  </si>
  <si>
    <t>Viešąsias sveikatos priežiūros paslaugas teikiančių asmens sveikatos priežiūros įstaigų, kuriuose modernizuota paslaugų teikimo infrastruktūra, skaičius</t>
  </si>
  <si>
    <t>Gyventojai, turintys galimybę pasinaudoti pagerintomis sveikatos priežiūros paslaugomis (asm.)</t>
  </si>
  <si>
    <t xml:space="preserve">Pirminės asmens sveikatos priežiūros veiklos efektyvumo didinimas </t>
  </si>
  <si>
    <t xml:space="preserve">08.1.3-CPVA-R-609 </t>
  </si>
  <si>
    <t>Pirminės asmens sveikatos priežiūros veiklos efektyvumo didinimas</t>
  </si>
  <si>
    <t>13,50 (12,75-R ir 0,75_V)</t>
  </si>
  <si>
    <t>Buvusio Uoginių karjero Uoginių k., Kupiškio r. sutvarkymas</t>
  </si>
  <si>
    <t>2.1.1.1.14</t>
  </si>
  <si>
    <t>Darnaus judumo priemonės miestuose (pėsčiųjų ir diračių takų infrastruktūra, Park and Ride, Bike and Ride aikštelės, elektormobilių įkrovimo stotelių įrengimas ir kita)</t>
  </si>
  <si>
    <t>2.1.1.1.8</t>
  </si>
  <si>
    <t xml:space="preserve">Viešųjų erdvių prie Laisvės aikštės sutvarkymas </t>
  </si>
  <si>
    <t>Elektronikos gatvės prieigų sutvarkymas</t>
  </si>
  <si>
    <t>1270653 (1143058 - didž. m. ir 127595- m.)</t>
  </si>
  <si>
    <t>2070 (650- Didž. M ir 1420 - M)</t>
  </si>
  <si>
    <t>Aktuali redakcija nuo 2018-07-04 (2018-07-04 sprendimas Nr. 51/4S-18)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</si>
</sst>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L_t_-;\-* #,##0.00\ _L_t_-;_-* &quot;-&quot;??\ _L_t_-;_-@_-"/>
    <numFmt numFmtId="164" formatCode="##;&quot;&quot;"/>
    <numFmt numFmtId="165" formatCode="#,###;&quot;&quot;"/>
    <numFmt numFmtId="166" formatCode="#,###.00;&quot;&quot;"/>
    <numFmt numFmtId="167" formatCode="#,##0.000"/>
    <numFmt numFmtId="168" formatCode="0.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  <charset val="186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  <charset val="1"/>
    </font>
    <font>
      <sz val="11"/>
      <name val="Times New Roman"/>
      <family val="1"/>
    </font>
    <font>
      <sz val="11"/>
      <color indexed="8"/>
      <name val="Calibri"/>
      <family val="2"/>
      <charset val="186"/>
    </font>
    <font>
      <i/>
      <sz val="12"/>
      <name val="Times New Roman"/>
      <family val="1"/>
    </font>
    <font>
      <sz val="11"/>
      <name val="Times New Roman"/>
      <family val="1"/>
      <charset val="186"/>
    </font>
    <font>
      <sz val="11"/>
      <name val="Times New Roman"/>
      <family val="1"/>
      <charset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Calibri"/>
      <family val="2"/>
      <charset val="186"/>
    </font>
    <font>
      <sz val="11"/>
      <name val="Calibri"/>
      <family val="2"/>
    </font>
    <font>
      <sz val="11"/>
      <name val="Calibri"/>
      <family val="2"/>
      <charset val="186"/>
    </font>
    <font>
      <vertAlign val="superscript"/>
      <sz val="12"/>
      <name val="Times New Roman"/>
      <family val="1"/>
    </font>
    <font>
      <sz val="12"/>
      <name val="Calibri"/>
      <family val="2"/>
      <charset val="186"/>
      <scheme val="minor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name val="Times New Roman"/>
      <family val="1"/>
    </font>
    <font>
      <strike/>
      <sz val="12"/>
      <color rgb="FFFF0000"/>
      <name val="Times New Roman"/>
      <family val="1"/>
    </font>
    <font>
      <strike/>
      <sz val="11"/>
      <color rgb="FFFF0000"/>
      <name val="Times New Roman"/>
      <family val="1"/>
    </font>
    <font>
      <strike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15" fillId="0" borderId="0"/>
    <xf numFmtId="0" fontId="15" fillId="0" borderId="0"/>
    <xf numFmtId="0" fontId="2" fillId="0" borderId="0"/>
    <xf numFmtId="0" fontId="1" fillId="0" borderId="0"/>
    <xf numFmtId="0" fontId="32" fillId="0" borderId="0"/>
    <xf numFmtId="0" fontId="32" fillId="0" borderId="0"/>
  </cellStyleXfs>
  <cellXfs count="625">
    <xf numFmtId="0" fontId="0" fillId="0" borderId="0" xfId="0"/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/>
    </xf>
    <xf numFmtId="0" fontId="3" fillId="0" borderId="9" xfId="0" applyFont="1" applyFill="1" applyBorder="1" applyAlignment="1">
      <alignment vertical="top"/>
    </xf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3" fillId="0" borderId="9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18" xfId="0" applyFont="1" applyFill="1" applyBorder="1" applyAlignment="1">
      <alignment vertical="top"/>
    </xf>
    <xf numFmtId="0" fontId="3" fillId="0" borderId="18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/>
    </xf>
    <xf numFmtId="164" fontId="9" fillId="0" borderId="9" xfId="0" applyNumberFormat="1" applyFont="1" applyFill="1" applyBorder="1" applyAlignment="1">
      <alignment vertical="top"/>
    </xf>
    <xf numFmtId="4" fontId="4" fillId="0" borderId="0" xfId="0" applyNumberFormat="1" applyFont="1" applyFill="1"/>
    <xf numFmtId="0" fontId="4" fillId="0" borderId="0" xfId="0" applyFont="1" applyFill="1"/>
    <xf numFmtId="164" fontId="3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vertical="top"/>
    </xf>
    <xf numFmtId="0" fontId="3" fillId="0" borderId="0" xfId="0" applyFont="1" applyFill="1"/>
    <xf numFmtId="0" fontId="9" fillId="0" borderId="1" xfId="0" applyFont="1" applyFill="1" applyBorder="1" applyAlignment="1">
      <alignment horizontal="left" vertical="top"/>
    </xf>
    <xf numFmtId="0" fontId="13" fillId="0" borderId="5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top" wrapText="1"/>
    </xf>
    <xf numFmtId="0" fontId="1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13" fillId="0" borderId="6" xfId="0" applyFont="1" applyFill="1" applyBorder="1" applyAlignment="1">
      <alignment vertical="top" wrapText="1"/>
    </xf>
    <xf numFmtId="0" fontId="13" fillId="0" borderId="30" xfId="1" applyFont="1" applyFill="1" applyBorder="1" applyAlignment="1">
      <alignment vertical="top"/>
    </xf>
    <xf numFmtId="0" fontId="13" fillId="0" borderId="31" xfId="1" applyFont="1" applyFill="1" applyBorder="1" applyAlignment="1">
      <alignment vertical="top" wrapText="1"/>
    </xf>
    <xf numFmtId="164" fontId="9" fillId="0" borderId="1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vertical="top" wrapText="1"/>
    </xf>
    <xf numFmtId="0" fontId="13" fillId="0" borderId="32" xfId="1" applyFont="1" applyFill="1" applyBorder="1" applyAlignment="1">
      <alignment vertical="top"/>
    </xf>
    <xf numFmtId="0" fontId="13" fillId="0" borderId="33" xfId="1" applyFont="1" applyFill="1" applyBorder="1" applyAlignment="1">
      <alignment vertical="top" wrapText="1"/>
    </xf>
    <xf numFmtId="164" fontId="3" fillId="0" borderId="3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left" vertical="top"/>
    </xf>
    <xf numFmtId="0" fontId="3" fillId="0" borderId="0" xfId="0" applyFont="1" applyFill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center" wrapText="1"/>
    </xf>
    <xf numFmtId="4" fontId="4" fillId="0" borderId="0" xfId="0" applyNumberFormat="1" applyFont="1" applyFill="1" applyAlignment="1">
      <alignment wrapText="1"/>
    </xf>
    <xf numFmtId="164" fontId="3" fillId="0" borderId="1" xfId="0" applyNumberFormat="1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horizontal="left" vertical="top"/>
    </xf>
    <xf numFmtId="164" fontId="9" fillId="0" borderId="1" xfId="2" applyNumberFormat="1" applyFont="1" applyFill="1" applyBorder="1" applyAlignment="1">
      <alignment horizontal="left" vertical="top" wrapText="1"/>
    </xf>
    <xf numFmtId="0" fontId="10" fillId="0" borderId="0" xfId="0" applyFont="1" applyFill="1" applyAlignment="1">
      <alignment vertical="top"/>
    </xf>
    <xf numFmtId="0" fontId="13" fillId="0" borderId="31" xfId="1" applyFont="1" applyFill="1" applyBorder="1" applyAlignment="1">
      <alignment horizontal="left" vertical="top"/>
    </xf>
    <xf numFmtId="0" fontId="3" fillId="0" borderId="4" xfId="0" applyFont="1" applyFill="1" applyBorder="1" applyAlignment="1">
      <alignment vertical="top"/>
    </xf>
    <xf numFmtId="164" fontId="9" fillId="0" borderId="5" xfId="0" applyNumberFormat="1" applyFont="1" applyFill="1" applyBorder="1" applyAlignment="1">
      <alignment horizontal="left" vertical="top" wrapText="1"/>
    </xf>
    <xf numFmtId="164" fontId="3" fillId="0" borderId="5" xfId="0" applyNumberFormat="1" applyFont="1" applyFill="1" applyBorder="1" applyAlignment="1">
      <alignment horizontal="left" vertical="top"/>
    </xf>
    <xf numFmtId="0" fontId="9" fillId="0" borderId="5" xfId="0" applyFont="1" applyFill="1" applyBorder="1" applyAlignment="1">
      <alignment vertical="top" wrapText="1"/>
    </xf>
    <xf numFmtId="0" fontId="9" fillId="0" borderId="5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top" wrapText="1" shrinkToFit="1"/>
    </xf>
    <xf numFmtId="164" fontId="9" fillId="0" borderId="3" xfId="0" applyNumberFormat="1" applyFont="1" applyFill="1" applyBorder="1" applyAlignment="1">
      <alignment vertical="top"/>
    </xf>
    <xf numFmtId="0" fontId="9" fillId="0" borderId="18" xfId="0" applyFont="1" applyFill="1" applyBorder="1" applyAlignment="1">
      <alignment vertical="top"/>
    </xf>
    <xf numFmtId="164" fontId="3" fillId="0" borderId="9" xfId="0" applyNumberFormat="1" applyFont="1" applyFill="1" applyBorder="1" applyAlignment="1">
      <alignment vertical="top"/>
    </xf>
    <xf numFmtId="0" fontId="3" fillId="0" borderId="18" xfId="0" applyFont="1" applyFill="1" applyBorder="1" applyAlignment="1">
      <alignment horizontal="center" vertical="top"/>
    </xf>
    <xf numFmtId="0" fontId="9" fillId="0" borderId="18" xfId="0" applyFont="1" applyFill="1" applyBorder="1" applyAlignment="1">
      <alignment vertical="top" wrapText="1"/>
    </xf>
    <xf numFmtId="164" fontId="9" fillId="0" borderId="1" xfId="0" applyNumberFormat="1" applyFont="1" applyFill="1" applyBorder="1" applyAlignment="1">
      <alignment vertical="top" wrapText="1"/>
    </xf>
    <xf numFmtId="0" fontId="17" fillId="0" borderId="3" xfId="0" applyFont="1" applyFill="1" applyBorder="1" applyAlignment="1">
      <alignment vertical="top" wrapText="1" shrinkToFit="1"/>
    </xf>
    <xf numFmtId="0" fontId="3" fillId="0" borderId="28" xfId="0" applyFont="1" applyFill="1" applyBorder="1" applyAlignment="1">
      <alignment vertical="top"/>
    </xf>
    <xf numFmtId="0" fontId="9" fillId="0" borderId="35" xfId="0" applyFont="1" applyFill="1" applyBorder="1" applyAlignment="1">
      <alignment vertical="top" wrapText="1"/>
    </xf>
    <xf numFmtId="164" fontId="3" fillId="0" borderId="35" xfId="0" applyNumberFormat="1" applyFont="1" applyFill="1" applyBorder="1" applyAlignment="1">
      <alignment horizontal="left" vertical="top" wrapText="1"/>
    </xf>
    <xf numFmtId="0" fontId="3" fillId="0" borderId="35" xfId="0" applyFont="1" applyFill="1" applyBorder="1" applyAlignment="1">
      <alignment horizontal="left" vertical="top" wrapText="1"/>
    </xf>
    <xf numFmtId="0" fontId="3" fillId="0" borderId="35" xfId="0" applyFont="1" applyFill="1" applyBorder="1" applyAlignment="1">
      <alignment vertical="top"/>
    </xf>
    <xf numFmtId="0" fontId="3" fillId="0" borderId="35" xfId="0" applyFont="1" applyFill="1" applyBorder="1" applyAlignment="1">
      <alignment horizontal="left" vertical="top"/>
    </xf>
    <xf numFmtId="0" fontId="3" fillId="0" borderId="36" xfId="0" applyFont="1" applyFill="1" applyBorder="1" applyAlignment="1">
      <alignment vertical="top"/>
    </xf>
    <xf numFmtId="0" fontId="3" fillId="0" borderId="35" xfId="0" applyFont="1" applyFill="1" applyBorder="1" applyAlignment="1">
      <alignment vertical="top" wrapText="1"/>
    </xf>
    <xf numFmtId="0" fontId="13" fillId="0" borderId="30" xfId="1" applyFont="1" applyFill="1" applyBorder="1" applyAlignment="1">
      <alignment vertical="top" wrapText="1"/>
    </xf>
    <xf numFmtId="0" fontId="18" fillId="0" borderId="34" xfId="1" applyFont="1" applyFill="1" applyBorder="1" applyAlignment="1">
      <alignment vertical="top"/>
    </xf>
    <xf numFmtId="0" fontId="18" fillId="0" borderId="31" xfId="1" applyFont="1" applyFill="1" applyBorder="1" applyAlignment="1">
      <alignment vertical="top" wrapText="1"/>
    </xf>
    <xf numFmtId="0" fontId="18" fillId="0" borderId="31" xfId="1" applyFont="1" applyFill="1" applyBorder="1" applyAlignment="1">
      <alignment vertical="top"/>
    </xf>
    <xf numFmtId="0" fontId="18" fillId="0" borderId="32" xfId="1" applyFont="1" applyFill="1" applyBorder="1" applyAlignment="1">
      <alignment vertical="top" wrapText="1"/>
    </xf>
    <xf numFmtId="0" fontId="18" fillId="0" borderId="34" xfId="1" applyFont="1" applyFill="1" applyBorder="1" applyAlignment="1">
      <alignment vertical="top" wrapText="1"/>
    </xf>
    <xf numFmtId="0" fontId="14" fillId="0" borderId="18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/>
    </xf>
    <xf numFmtId="0" fontId="14" fillId="0" borderId="3" xfId="0" applyFont="1" applyFill="1" applyBorder="1" applyAlignment="1">
      <alignment vertical="top"/>
    </xf>
    <xf numFmtId="164" fontId="9" fillId="0" borderId="5" xfId="0" applyNumberFormat="1" applyFont="1" applyFill="1" applyBorder="1" applyAlignment="1">
      <alignment vertical="top" wrapText="1"/>
    </xf>
    <xf numFmtId="164" fontId="3" fillId="0" borderId="5" xfId="0" applyNumberFormat="1" applyFont="1" applyFill="1" applyBorder="1" applyAlignment="1">
      <alignment vertical="top" wrapText="1"/>
    </xf>
    <xf numFmtId="164" fontId="3" fillId="0" borderId="10" xfId="0" applyNumberFormat="1" applyFont="1" applyFill="1" applyBorder="1" applyAlignment="1">
      <alignment vertical="top"/>
    </xf>
    <xf numFmtId="164" fontId="3" fillId="0" borderId="4" xfId="0" applyNumberFormat="1" applyFont="1" applyFill="1" applyBorder="1" applyAlignment="1">
      <alignment vertical="top"/>
    </xf>
    <xf numFmtId="164" fontId="3" fillId="0" borderId="6" xfId="0" applyNumberFormat="1" applyFont="1" applyFill="1" applyBorder="1" applyAlignment="1">
      <alignment vertical="top"/>
    </xf>
    <xf numFmtId="0" fontId="3" fillId="0" borderId="26" xfId="0" applyFont="1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0" fontId="3" fillId="0" borderId="6" xfId="0" applyFont="1" applyFill="1" applyBorder="1" applyAlignment="1">
      <alignment vertical="top"/>
    </xf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wrapText="1"/>
    </xf>
    <xf numFmtId="3" fontId="3" fillId="0" borderId="0" xfId="0" applyNumberFormat="1" applyFont="1" applyFill="1" applyAlignment="1">
      <alignment horizontal="right"/>
    </xf>
    <xf numFmtId="0" fontId="6" fillId="0" borderId="21" xfId="0" applyFont="1" applyFill="1" applyBorder="1" applyAlignment="1">
      <alignment vertical="center" wrapText="1"/>
    </xf>
    <xf numFmtId="4" fontId="6" fillId="0" borderId="24" xfId="0" applyNumberFormat="1" applyFont="1" applyFill="1" applyBorder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6" fillId="0" borderId="2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/>
    </xf>
    <xf numFmtId="0" fontId="3" fillId="4" borderId="2" xfId="0" applyFont="1" applyFill="1" applyBorder="1" applyAlignment="1">
      <alignment vertical="top"/>
    </xf>
    <xf numFmtId="0" fontId="3" fillId="4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/>
    </xf>
    <xf numFmtId="0" fontId="3" fillId="3" borderId="9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3" borderId="18" xfId="0" applyFont="1" applyFill="1" applyBorder="1" applyAlignment="1">
      <alignment vertical="top"/>
    </xf>
    <xf numFmtId="0" fontId="6" fillId="4" borderId="16" xfId="0" applyFont="1" applyFill="1" applyBorder="1" applyAlignment="1">
      <alignment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vertical="center" wrapText="1"/>
    </xf>
    <xf numFmtId="0" fontId="19" fillId="4" borderId="24" xfId="0" applyFont="1" applyFill="1" applyBorder="1" applyAlignment="1">
      <alignment vertical="center" wrapText="1"/>
    </xf>
    <xf numFmtId="4" fontId="19" fillId="4" borderId="24" xfId="0" applyNumberFormat="1" applyFont="1" applyFill="1" applyBorder="1" applyAlignment="1">
      <alignment vertical="center" wrapText="1"/>
    </xf>
    <xf numFmtId="0" fontId="6" fillId="3" borderId="24" xfId="0" applyFont="1" applyFill="1" applyBorder="1" applyAlignment="1">
      <alignment vertical="center" wrapText="1"/>
    </xf>
    <xf numFmtId="4" fontId="8" fillId="3" borderId="24" xfId="0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vertical="center" wrapText="1"/>
    </xf>
    <xf numFmtId="4" fontId="8" fillId="2" borderId="24" xfId="0" applyNumberFormat="1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vertical="center" wrapText="1"/>
    </xf>
    <xf numFmtId="0" fontId="4" fillId="4" borderId="25" xfId="0" applyFont="1" applyFill="1" applyBorder="1" applyAlignment="1">
      <alignment vertical="center" wrapText="1"/>
    </xf>
    <xf numFmtId="4" fontId="19" fillId="4" borderId="24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2" borderId="18" xfId="0" applyFont="1" applyFill="1" applyBorder="1" applyAlignment="1">
      <alignment vertical="top"/>
    </xf>
    <xf numFmtId="0" fontId="11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/>
    </xf>
    <xf numFmtId="0" fontId="3" fillId="4" borderId="9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3" fillId="4" borderId="18" xfId="0" applyFont="1" applyFill="1" applyBorder="1" applyAlignment="1">
      <alignment vertical="top"/>
    </xf>
    <xf numFmtId="0" fontId="20" fillId="2" borderId="24" xfId="0" applyFont="1" applyFill="1" applyBorder="1" applyAlignment="1">
      <alignment vertical="center" wrapText="1"/>
    </xf>
    <xf numFmtId="0" fontId="5" fillId="4" borderId="21" xfId="0" applyFont="1" applyFill="1" applyBorder="1" applyAlignment="1">
      <alignment vertical="center" wrapText="1"/>
    </xf>
    <xf numFmtId="4" fontId="8" fillId="4" borderId="24" xfId="0" applyNumberFormat="1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vertical="center" wrapText="1"/>
    </xf>
    <xf numFmtId="0" fontId="13" fillId="0" borderId="1" xfId="1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NumberFormat="1" applyFont="1" applyFill="1" applyBorder="1" applyAlignment="1">
      <alignment vertical="top" wrapText="1"/>
    </xf>
    <xf numFmtId="0" fontId="13" fillId="0" borderId="31" xfId="1" applyFont="1" applyFill="1" applyBorder="1" applyAlignment="1">
      <alignment vertical="top"/>
    </xf>
    <xf numFmtId="0" fontId="6" fillId="3" borderId="16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vertical="top"/>
    </xf>
    <xf numFmtId="0" fontId="3" fillId="0" borderId="43" xfId="0" applyFont="1" applyFill="1" applyBorder="1" applyAlignment="1">
      <alignment vertical="top"/>
    </xf>
    <xf numFmtId="0" fontId="3" fillId="0" borderId="1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3" fontId="3" fillId="0" borderId="45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/>
    </xf>
    <xf numFmtId="49" fontId="3" fillId="0" borderId="3" xfId="0" applyNumberFormat="1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166" fontId="3" fillId="0" borderId="1" xfId="0" applyNumberFormat="1" applyFont="1" applyFill="1" applyBorder="1" applyAlignment="1">
      <alignment horizontal="center" vertical="top"/>
    </xf>
    <xf numFmtId="164" fontId="3" fillId="0" borderId="3" xfId="0" applyNumberFormat="1" applyFont="1" applyFill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center" vertical="top"/>
    </xf>
    <xf numFmtId="164" fontId="3" fillId="0" borderId="18" xfId="0" applyNumberFormat="1" applyFont="1" applyFill="1" applyBorder="1" applyAlignment="1">
      <alignment vertical="top"/>
    </xf>
    <xf numFmtId="0" fontId="3" fillId="4" borderId="46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3" fillId="4" borderId="22" xfId="0" applyFont="1" applyFill="1" applyBorder="1" applyAlignment="1">
      <alignment vertical="top"/>
    </xf>
    <xf numFmtId="164" fontId="9" fillId="0" borderId="18" xfId="0" applyNumberFormat="1" applyFont="1" applyFill="1" applyBorder="1" applyAlignment="1">
      <alignment vertical="top"/>
    </xf>
    <xf numFmtId="164" fontId="9" fillId="0" borderId="3" xfId="0" applyNumberFormat="1" applyFont="1" applyFill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9" fillId="0" borderId="3" xfId="0" applyFont="1" applyFill="1" applyBorder="1" applyAlignment="1">
      <alignment vertical="top"/>
    </xf>
    <xf numFmtId="0" fontId="9" fillId="0" borderId="26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vertical="top"/>
    </xf>
    <xf numFmtId="0" fontId="5" fillId="3" borderId="2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168" fontId="3" fillId="0" borderId="1" xfId="0" applyNumberFormat="1" applyFont="1" applyFill="1" applyBorder="1" applyAlignment="1">
      <alignment vertical="top"/>
    </xf>
    <xf numFmtId="17" fontId="3" fillId="0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11" fillId="0" borderId="0" xfId="0" applyFont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14" xfId="0" applyFont="1" applyBorder="1" applyAlignment="1">
      <alignment vertical="top" wrapText="1"/>
    </xf>
    <xf numFmtId="0" fontId="11" fillId="0" borderId="14" xfId="0" applyFont="1" applyBorder="1" applyAlignment="1">
      <alignment vertical="top"/>
    </xf>
    <xf numFmtId="0" fontId="11" fillId="0" borderId="14" xfId="0" applyFont="1" applyFill="1" applyBorder="1" applyAlignment="1">
      <alignment vertical="top"/>
    </xf>
    <xf numFmtId="0" fontId="3" fillId="0" borderId="15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3" fillId="5" borderId="1" xfId="0" applyFont="1" applyFill="1" applyBorder="1" applyAlignment="1">
      <alignment vertical="top"/>
    </xf>
    <xf numFmtId="0" fontId="3" fillId="5" borderId="3" xfId="0" applyFont="1" applyFill="1" applyBorder="1" applyAlignment="1">
      <alignment vertical="top"/>
    </xf>
    <xf numFmtId="164" fontId="9" fillId="0" borderId="1" xfId="0" applyNumberFormat="1" applyFont="1" applyFill="1" applyBorder="1" applyAlignment="1">
      <alignment vertical="top"/>
    </xf>
    <xf numFmtId="0" fontId="21" fillId="0" borderId="1" xfId="0" applyFont="1" applyFill="1" applyBorder="1" applyAlignment="1">
      <alignment vertical="top"/>
    </xf>
    <xf numFmtId="0" fontId="11" fillId="7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vertical="top"/>
    </xf>
    <xf numFmtId="0" fontId="11" fillId="3" borderId="1" xfId="0" applyFont="1" applyFill="1" applyBorder="1" applyAlignment="1">
      <alignment vertical="top"/>
    </xf>
    <xf numFmtId="164" fontId="9" fillId="0" borderId="1" xfId="0" applyNumberFormat="1" applyFont="1" applyFill="1" applyBorder="1" applyAlignment="1">
      <alignment horizontal="center" vertical="top"/>
    </xf>
    <xf numFmtId="0" fontId="9" fillId="0" borderId="1" xfId="2" applyFont="1" applyFill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49" fontId="3" fillId="0" borderId="1" xfId="0" applyNumberFormat="1" applyFont="1" applyBorder="1" applyAlignment="1">
      <alignment vertical="top" wrapText="1"/>
    </xf>
    <xf numFmtId="0" fontId="13" fillId="0" borderId="2" xfId="1" applyFont="1" applyFill="1" applyBorder="1" applyAlignment="1">
      <alignment vertical="top"/>
    </xf>
    <xf numFmtId="0" fontId="13" fillId="0" borderId="1" xfId="1" applyFont="1" applyFill="1" applyBorder="1" applyAlignment="1">
      <alignment vertical="top"/>
    </xf>
    <xf numFmtId="0" fontId="3" fillId="0" borderId="1" xfId="1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vertical="top"/>
    </xf>
    <xf numFmtId="0" fontId="3" fillId="3" borderId="1" xfId="0" applyFont="1" applyFill="1" applyBorder="1" applyAlignment="1">
      <alignment horizontal="right" vertical="top"/>
    </xf>
    <xf numFmtId="0" fontId="4" fillId="3" borderId="1" xfId="0" applyFont="1" applyFill="1" applyBorder="1" applyAlignment="1">
      <alignment vertical="top"/>
    </xf>
    <xf numFmtId="0" fontId="9" fillId="0" borderId="0" xfId="0" applyFont="1" applyFill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164" fontId="9" fillId="0" borderId="1" xfId="0" applyNumberFormat="1" applyFont="1" applyBorder="1" applyAlignment="1">
      <alignment horizontal="left" vertical="top"/>
    </xf>
    <xf numFmtId="164" fontId="3" fillId="0" borderId="1" xfId="0" applyNumberFormat="1" applyFont="1" applyBorder="1" applyAlignment="1">
      <alignment vertical="top"/>
    </xf>
    <xf numFmtId="164" fontId="3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0" borderId="3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/>
    </xf>
    <xf numFmtId="0" fontId="13" fillId="0" borderId="1" xfId="0" applyFont="1" applyFill="1" applyBorder="1" applyAlignment="1">
      <alignment horizontal="left" vertical="top" wrapText="1"/>
    </xf>
    <xf numFmtId="0" fontId="13" fillId="0" borderId="39" xfId="1" applyFont="1" applyFill="1" applyBorder="1" applyAlignment="1">
      <alignment vertical="top"/>
    </xf>
    <xf numFmtId="0" fontId="13" fillId="0" borderId="39" xfId="1" applyFont="1" applyFill="1" applyBorder="1" applyAlignment="1">
      <alignment vertical="top" wrapText="1"/>
    </xf>
    <xf numFmtId="0" fontId="4" fillId="0" borderId="0" xfId="0" applyFont="1"/>
    <xf numFmtId="0" fontId="9" fillId="0" borderId="1" xfId="0" applyFont="1" applyFill="1" applyBorder="1" applyAlignment="1">
      <alignment vertical="top" wrapText="1" shrinkToFit="1"/>
    </xf>
    <xf numFmtId="0" fontId="13" fillId="0" borderId="41" xfId="1" applyFont="1" applyFill="1" applyBorder="1" applyAlignment="1">
      <alignment vertical="top" wrapText="1"/>
    </xf>
    <xf numFmtId="0" fontId="13" fillId="0" borderId="40" xfId="1" applyFont="1" applyFill="1" applyBorder="1" applyAlignment="1">
      <alignment vertical="top" wrapText="1"/>
    </xf>
    <xf numFmtId="0" fontId="3" fillId="0" borderId="29" xfId="0" applyFont="1" applyFill="1" applyBorder="1" applyAlignment="1">
      <alignment vertical="top"/>
    </xf>
    <xf numFmtId="0" fontId="13" fillId="0" borderId="40" xfId="1" applyFont="1" applyFill="1" applyBorder="1" applyAlignment="1">
      <alignment vertical="top"/>
    </xf>
    <xf numFmtId="0" fontId="13" fillId="0" borderId="34" xfId="1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right" vertical="top"/>
    </xf>
    <xf numFmtId="167" fontId="3" fillId="0" borderId="1" xfId="0" applyNumberFormat="1" applyFont="1" applyFill="1" applyBorder="1" applyAlignment="1">
      <alignment vertical="top"/>
    </xf>
    <xf numFmtId="2" fontId="3" fillId="0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horizontal="right" vertical="top"/>
    </xf>
    <xf numFmtId="164" fontId="3" fillId="0" borderId="5" xfId="0" applyNumberFormat="1" applyFont="1" applyFill="1" applyBorder="1" applyAlignment="1">
      <alignment vertical="top"/>
    </xf>
    <xf numFmtId="164" fontId="3" fillId="0" borderId="5" xfId="0" applyNumberFormat="1" applyFont="1" applyFill="1" applyBorder="1" applyAlignment="1">
      <alignment horizontal="center" vertical="top"/>
    </xf>
    <xf numFmtId="0" fontId="11" fillId="0" borderId="0" xfId="0" applyFont="1"/>
    <xf numFmtId="0" fontId="11" fillId="0" borderId="0" xfId="0" applyFont="1" applyFill="1"/>
    <xf numFmtId="4" fontId="4" fillId="0" borderId="0" xfId="0" applyNumberFormat="1" applyFont="1"/>
    <xf numFmtId="0" fontId="11" fillId="0" borderId="0" xfId="0" applyFont="1" applyAlignment="1">
      <alignment horizontal="left" vertical="top"/>
    </xf>
    <xf numFmtId="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/>
    </xf>
    <xf numFmtId="4" fontId="3" fillId="0" borderId="1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vertical="top"/>
    </xf>
    <xf numFmtId="0" fontId="3" fillId="2" borderId="1" xfId="0" applyFont="1" applyFill="1" applyBorder="1" applyAlignment="1">
      <alignment horizontal="right" vertical="top"/>
    </xf>
    <xf numFmtId="0" fontId="3" fillId="2" borderId="3" xfId="0" applyFont="1" applyFill="1" applyBorder="1" applyAlignment="1">
      <alignment horizontal="right" vertical="top"/>
    </xf>
    <xf numFmtId="0" fontId="11" fillId="4" borderId="1" xfId="0" applyFont="1" applyFill="1" applyBorder="1" applyAlignment="1">
      <alignment horizontal="left" vertical="top" wrapText="1"/>
    </xf>
    <xf numFmtId="4" fontId="3" fillId="4" borderId="1" xfId="0" applyNumberFormat="1" applyFont="1" applyFill="1" applyBorder="1" applyAlignment="1">
      <alignment vertical="top"/>
    </xf>
    <xf numFmtId="0" fontId="3" fillId="4" borderId="1" xfId="0" applyFont="1" applyFill="1" applyBorder="1" applyAlignment="1">
      <alignment horizontal="right" vertical="top"/>
    </xf>
    <xf numFmtId="0" fontId="3" fillId="4" borderId="3" xfId="0" applyFont="1" applyFill="1" applyBorder="1" applyAlignment="1">
      <alignment horizontal="right" vertical="top"/>
    </xf>
    <xf numFmtId="0" fontId="3" fillId="3" borderId="3" xfId="0" applyFont="1" applyFill="1" applyBorder="1" applyAlignment="1">
      <alignment horizontal="right" vertical="top"/>
    </xf>
    <xf numFmtId="4" fontId="3" fillId="0" borderId="1" xfId="0" applyNumberFormat="1" applyFont="1" applyFill="1" applyBorder="1" applyAlignment="1">
      <alignment vertical="top"/>
    </xf>
    <xf numFmtId="0" fontId="3" fillId="0" borderId="3" xfId="0" applyFont="1" applyFill="1" applyBorder="1" applyAlignment="1">
      <alignment horizontal="right" vertical="top"/>
    </xf>
    <xf numFmtId="165" fontId="4" fillId="0" borderId="0" xfId="0" applyNumberFormat="1" applyFont="1" applyFill="1" applyAlignment="1">
      <alignment vertical="top"/>
    </xf>
    <xf numFmtId="4" fontId="9" fillId="0" borderId="1" xfId="0" applyNumberFormat="1" applyFont="1" applyFill="1" applyBorder="1" applyAlignment="1">
      <alignment horizontal="center" vertical="top"/>
    </xf>
    <xf numFmtId="4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4" fontId="4" fillId="0" borderId="0" xfId="0" applyNumberFormat="1" applyFont="1" applyFill="1" applyAlignment="1">
      <alignment vertical="top"/>
    </xf>
    <xf numFmtId="4" fontId="3" fillId="4" borderId="1" xfId="0" applyNumberFormat="1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3" fillId="4" borderId="3" xfId="0" applyFont="1" applyFill="1" applyBorder="1" applyAlignment="1">
      <alignment horizontal="center" vertical="top"/>
    </xf>
    <xf numFmtId="17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/>
    </xf>
    <xf numFmtId="0" fontId="3" fillId="6" borderId="2" xfId="0" applyFont="1" applyFill="1" applyBorder="1" applyAlignment="1">
      <alignment vertical="top"/>
    </xf>
    <xf numFmtId="0" fontId="9" fillId="6" borderId="0" xfId="0" applyFont="1" applyFill="1" applyAlignment="1">
      <alignment vertical="top" wrapText="1"/>
    </xf>
    <xf numFmtId="0" fontId="9" fillId="6" borderId="1" xfId="0" applyFont="1" applyFill="1" applyBorder="1" applyAlignment="1">
      <alignment horizontal="left" vertical="top" wrapText="1"/>
    </xf>
    <xf numFmtId="164" fontId="9" fillId="6" borderId="1" xfId="0" applyNumberFormat="1" applyFont="1" applyFill="1" applyBorder="1" applyAlignment="1">
      <alignment horizontal="left" vertical="top" wrapText="1"/>
    </xf>
    <xf numFmtId="164" fontId="9" fillId="6" borderId="1" xfId="0" applyNumberFormat="1" applyFont="1" applyFill="1" applyBorder="1" applyAlignment="1">
      <alignment horizontal="left" vertical="top"/>
    </xf>
    <xf numFmtId="0" fontId="9" fillId="6" borderId="1" xfId="0" applyFont="1" applyFill="1" applyBorder="1" applyAlignment="1">
      <alignment horizontal="left" vertical="top"/>
    </xf>
    <xf numFmtId="4" fontId="9" fillId="6" borderId="1" xfId="0" applyNumberFormat="1" applyFont="1" applyFill="1" applyBorder="1" applyAlignment="1">
      <alignment horizontal="center" vertical="top"/>
    </xf>
    <xf numFmtId="49" fontId="9" fillId="6" borderId="1" xfId="0" applyNumberFormat="1" applyFont="1" applyFill="1" applyBorder="1" applyAlignment="1">
      <alignment horizontal="center" vertical="top"/>
    </xf>
    <xf numFmtId="164" fontId="9" fillId="6" borderId="1" xfId="0" applyNumberFormat="1" applyFont="1" applyFill="1" applyBorder="1" applyAlignment="1">
      <alignment horizontal="center" vertical="top"/>
    </xf>
    <xf numFmtId="0" fontId="3" fillId="6" borderId="2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left" vertical="top" wrapText="1"/>
    </xf>
    <xf numFmtId="164" fontId="3" fillId="6" borderId="1" xfId="0" applyNumberFormat="1" applyFont="1" applyFill="1" applyBorder="1" applyAlignment="1">
      <alignment horizontal="left" vertical="top" wrapText="1"/>
    </xf>
    <xf numFmtId="164" fontId="3" fillId="6" borderId="1" xfId="0" applyNumberFormat="1" applyFont="1" applyFill="1" applyBorder="1" applyAlignment="1">
      <alignment horizontal="left" vertical="top"/>
    </xf>
    <xf numFmtId="4" fontId="3" fillId="6" borderId="1" xfId="0" applyNumberFormat="1" applyFont="1" applyFill="1" applyBorder="1" applyAlignment="1">
      <alignment horizontal="center" vertical="top"/>
    </xf>
    <xf numFmtId="2" fontId="3" fillId="6" borderId="1" xfId="0" applyNumberFormat="1" applyFont="1" applyFill="1" applyBorder="1" applyAlignment="1">
      <alignment horizontal="center" vertical="top"/>
    </xf>
    <xf numFmtId="49" fontId="3" fillId="6" borderId="1" xfId="0" applyNumberFormat="1" applyFont="1" applyFill="1" applyBorder="1" applyAlignment="1">
      <alignment horizontal="center" vertical="top"/>
    </xf>
    <xf numFmtId="164" fontId="3" fillId="6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49" fontId="9" fillId="0" borderId="1" xfId="0" applyNumberFormat="1" applyFont="1" applyFill="1" applyBorder="1" applyAlignment="1">
      <alignment horizontal="center" vertical="top"/>
    </xf>
    <xf numFmtId="164" fontId="9" fillId="0" borderId="3" xfId="0" applyNumberFormat="1" applyFont="1" applyFill="1" applyBorder="1" applyAlignment="1">
      <alignment horizontal="center" vertical="top"/>
    </xf>
    <xf numFmtId="3" fontId="4" fillId="0" borderId="0" xfId="0" applyNumberFormat="1" applyFont="1" applyFill="1" applyAlignment="1">
      <alignment vertical="top"/>
    </xf>
    <xf numFmtId="4" fontId="3" fillId="0" borderId="1" xfId="0" applyNumberFormat="1" applyFont="1" applyFill="1" applyBorder="1" applyAlignment="1">
      <alignment horizontal="right" vertical="top"/>
    </xf>
    <xf numFmtId="166" fontId="3" fillId="0" borderId="1" xfId="0" applyNumberFormat="1" applyFont="1" applyFill="1" applyBorder="1" applyAlignment="1">
      <alignment horizontal="right" vertical="top"/>
    </xf>
    <xf numFmtId="49" fontId="3" fillId="0" borderId="1" xfId="0" applyNumberFormat="1" applyFont="1" applyFill="1" applyBorder="1" applyAlignment="1">
      <alignment horizontal="right" vertical="top"/>
    </xf>
    <xf numFmtId="49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13" fillId="0" borderId="31" xfId="1" applyFont="1" applyFill="1" applyBorder="1" applyAlignment="1">
      <alignment horizontal="left" vertical="top" wrapText="1"/>
    </xf>
    <xf numFmtId="4" fontId="13" fillId="0" borderId="31" xfId="1" applyNumberFormat="1" applyFont="1" applyFill="1" applyBorder="1" applyAlignment="1">
      <alignment horizontal="center" vertical="top" wrapText="1"/>
    </xf>
    <xf numFmtId="49" fontId="13" fillId="0" borderId="31" xfId="1" applyNumberFormat="1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>
      <alignment horizontal="center" vertical="top"/>
    </xf>
    <xf numFmtId="49" fontId="3" fillId="0" borderId="18" xfId="0" applyNumberFormat="1" applyFont="1" applyFill="1" applyBorder="1" applyAlignment="1">
      <alignment horizontal="center" vertical="top"/>
    </xf>
    <xf numFmtId="49" fontId="3" fillId="0" borderId="27" xfId="0" applyNumberFormat="1" applyFont="1" applyFill="1" applyBorder="1" applyAlignment="1">
      <alignment horizontal="center" vertical="top"/>
    </xf>
    <xf numFmtId="4" fontId="9" fillId="0" borderId="1" xfId="0" applyNumberFormat="1" applyFont="1" applyFill="1" applyBorder="1" applyAlignment="1">
      <alignment horizontal="right" vertical="top" wrapText="1" readingOrder="1"/>
    </xf>
    <xf numFmtId="164" fontId="9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/>
    </xf>
    <xf numFmtId="165" fontId="3" fillId="0" borderId="1" xfId="0" applyNumberFormat="1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center" vertical="top"/>
    </xf>
    <xf numFmtId="164" fontId="3" fillId="0" borderId="3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9" fontId="9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vertical="top" wrapText="1"/>
    </xf>
    <xf numFmtId="4" fontId="10" fillId="0" borderId="0" xfId="0" applyNumberFormat="1" applyFont="1" applyFill="1" applyAlignment="1">
      <alignment vertical="top"/>
    </xf>
    <xf numFmtId="0" fontId="9" fillId="0" borderId="0" xfId="0" applyFont="1" applyFill="1" applyAlignment="1">
      <alignment wrapText="1" shrinkToFit="1"/>
    </xf>
    <xf numFmtId="0" fontId="13" fillId="0" borderId="32" xfId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wrapText="1"/>
    </xf>
    <xf numFmtId="164" fontId="3" fillId="0" borderId="5" xfId="0" applyNumberFormat="1" applyFont="1" applyFill="1" applyBorder="1" applyAlignment="1">
      <alignment horizontal="left" vertical="top" wrapText="1"/>
    </xf>
    <xf numFmtId="4" fontId="3" fillId="0" borderId="5" xfId="0" applyNumberFormat="1" applyFont="1" applyFill="1" applyBorder="1" applyAlignment="1">
      <alignment horizontal="center" vertical="top"/>
    </xf>
    <xf numFmtId="165" fontId="3" fillId="0" borderId="5" xfId="0" applyNumberFormat="1" applyFont="1" applyFill="1" applyBorder="1" applyAlignment="1">
      <alignment horizontal="center" vertical="top"/>
    </xf>
    <xf numFmtId="49" fontId="3" fillId="0" borderId="5" xfId="0" applyNumberFormat="1" applyFont="1" applyFill="1" applyBorder="1" applyAlignment="1">
      <alignment horizontal="center" vertical="top"/>
    </xf>
    <xf numFmtId="164" fontId="3" fillId="0" borderId="6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4" fontId="4" fillId="0" borderId="0" xfId="0" applyNumberFormat="1" applyFont="1" applyAlignment="1">
      <alignment vertical="top"/>
    </xf>
    <xf numFmtId="0" fontId="4" fillId="0" borderId="0" xfId="0" applyFont="1" applyAlignment="1">
      <alignment horizontal="right" vertical="top"/>
    </xf>
    <xf numFmtId="0" fontId="11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/>
    </xf>
    <xf numFmtId="0" fontId="3" fillId="0" borderId="13" xfId="0" applyFont="1" applyFill="1" applyBorder="1" applyAlignment="1">
      <alignment vertical="top"/>
    </xf>
    <xf numFmtId="0" fontId="3" fillId="0" borderId="14" xfId="0" applyFont="1" applyFill="1" applyBorder="1" applyAlignment="1">
      <alignment vertical="top"/>
    </xf>
    <xf numFmtId="0" fontId="3" fillId="0" borderId="14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11" fillId="0" borderId="13" xfId="0" applyFont="1" applyFill="1" applyBorder="1" applyAlignment="1">
      <alignment vertical="top"/>
    </xf>
    <xf numFmtId="0" fontId="11" fillId="0" borderId="14" xfId="0" applyFont="1" applyFill="1" applyBorder="1" applyAlignment="1">
      <alignment horizontal="left" vertical="top"/>
    </xf>
    <xf numFmtId="0" fontId="11" fillId="0" borderId="15" xfId="0" applyFont="1" applyFill="1" applyBorder="1" applyAlignment="1">
      <alignment vertical="top"/>
    </xf>
    <xf numFmtId="0" fontId="3" fillId="0" borderId="7" xfId="0" applyFont="1" applyFill="1" applyBorder="1" applyAlignment="1">
      <alignment vertical="top"/>
    </xf>
    <xf numFmtId="0" fontId="3" fillId="0" borderId="15" xfId="0" applyFont="1" applyFill="1" applyBorder="1" applyAlignment="1">
      <alignment vertical="top" wrapText="1"/>
    </xf>
    <xf numFmtId="0" fontId="23" fillId="0" borderId="1" xfId="0" applyFont="1" applyFill="1" applyBorder="1"/>
    <xf numFmtId="0" fontId="23" fillId="0" borderId="9" xfId="0" applyFont="1" applyFill="1" applyBorder="1"/>
    <xf numFmtId="0" fontId="23" fillId="0" borderId="18" xfId="0" applyFont="1" applyFill="1" applyBorder="1"/>
    <xf numFmtId="0" fontId="23" fillId="0" borderId="3" xfId="0" applyFont="1" applyFill="1" applyBorder="1"/>
    <xf numFmtId="0" fontId="4" fillId="0" borderId="1" xfId="0" applyFont="1" applyFill="1" applyBorder="1"/>
    <xf numFmtId="0" fontId="4" fillId="0" borderId="9" xfId="0" applyFont="1" applyFill="1" applyBorder="1"/>
    <xf numFmtId="0" fontId="4" fillId="0" borderId="3" xfId="0" applyFont="1" applyFill="1" applyBorder="1"/>
    <xf numFmtId="0" fontId="3" fillId="0" borderId="18" xfId="0" applyFont="1" applyFill="1" applyBorder="1" applyAlignment="1">
      <alignment horizontal="left" vertical="top" wrapText="1"/>
    </xf>
    <xf numFmtId="164" fontId="9" fillId="0" borderId="9" xfId="0" applyNumberFormat="1" applyFont="1" applyFill="1" applyBorder="1" applyAlignment="1">
      <alignment horizontal="left" vertical="top"/>
    </xf>
    <xf numFmtId="164" fontId="3" fillId="0" borderId="2" xfId="0" applyNumberFormat="1" applyFont="1" applyFill="1" applyBorder="1" applyAlignment="1">
      <alignment horizontal="left" vertical="top"/>
    </xf>
    <xf numFmtId="164" fontId="3" fillId="0" borderId="18" xfId="0" applyNumberFormat="1" applyFont="1" applyFill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164" fontId="9" fillId="0" borderId="9" xfId="0" applyNumberFormat="1" applyFont="1" applyBorder="1" applyAlignment="1">
      <alignment horizontal="left" vertical="top"/>
    </xf>
    <xf numFmtId="0" fontId="3" fillId="0" borderId="1" xfId="0" applyFont="1" applyBorder="1" applyAlignment="1">
      <alignment wrapText="1"/>
    </xf>
    <xf numFmtId="0" fontId="13" fillId="0" borderId="37" xfId="1" applyFont="1" applyFill="1" applyBorder="1" applyAlignment="1">
      <alignment vertical="top" wrapText="1"/>
    </xf>
    <xf numFmtId="0" fontId="13" fillId="0" borderId="38" xfId="1" applyFont="1" applyFill="1" applyBorder="1" applyAlignment="1">
      <alignment vertical="top"/>
    </xf>
    <xf numFmtId="0" fontId="13" fillId="0" borderId="34" xfId="1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vertical="top"/>
    </xf>
    <xf numFmtId="0" fontId="3" fillId="0" borderId="12" xfId="0" applyFont="1" applyFill="1" applyBorder="1" applyAlignment="1">
      <alignment vertical="top"/>
    </xf>
    <xf numFmtId="0" fontId="3" fillId="0" borderId="1" xfId="0" applyFont="1" applyFill="1" applyBorder="1"/>
    <xf numFmtId="0" fontId="9" fillId="0" borderId="1" xfId="0" applyFont="1" applyFill="1" applyBorder="1"/>
    <xf numFmtId="0" fontId="11" fillId="0" borderId="0" xfId="0" applyFont="1" applyAlignment="1"/>
    <xf numFmtId="0" fontId="11" fillId="0" borderId="0" xfId="0" applyFont="1" applyFill="1" applyAlignment="1"/>
    <xf numFmtId="4" fontId="11" fillId="0" borderId="0" xfId="0" applyNumberFormat="1" applyFont="1" applyFill="1" applyAlignment="1"/>
    <xf numFmtId="0" fontId="3" fillId="0" borderId="0" xfId="0" applyFont="1" applyAlignment="1"/>
    <xf numFmtId="0" fontId="3" fillId="0" borderId="0" xfId="0" applyFont="1" applyFill="1" applyAlignment="1"/>
    <xf numFmtId="4" fontId="3" fillId="0" borderId="0" xfId="0" applyNumberFormat="1" applyFont="1" applyFill="1" applyAlignment="1"/>
    <xf numFmtId="0" fontId="3" fillId="0" borderId="2" xfId="0" applyFont="1" applyFill="1" applyBorder="1" applyAlignment="1">
      <alignment wrapText="1"/>
    </xf>
    <xf numFmtId="4" fontId="3" fillId="0" borderId="1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0" fontId="3" fillId="0" borderId="2" xfId="0" applyFont="1" applyFill="1" applyBorder="1" applyAlignment="1"/>
    <xf numFmtId="4" fontId="3" fillId="0" borderId="1" xfId="0" applyNumberFormat="1" applyFont="1" applyFill="1" applyBorder="1" applyAlignment="1">
      <alignment horizontal="right" wrapText="1"/>
    </xf>
    <xf numFmtId="4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4" fontId="3" fillId="0" borderId="35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18" xfId="0" applyNumberFormat="1" applyFont="1" applyFill="1" applyBorder="1" applyAlignment="1">
      <alignment horizontal="right" wrapText="1"/>
    </xf>
    <xf numFmtId="4" fontId="3" fillId="0" borderId="22" xfId="0" applyNumberFormat="1" applyFont="1" applyFill="1" applyBorder="1" applyAlignment="1">
      <alignment horizontal="right" wrapText="1"/>
    </xf>
    <xf numFmtId="4" fontId="3" fillId="0" borderId="22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/>
    <xf numFmtId="0" fontId="3" fillId="0" borderId="11" xfId="0" applyFont="1" applyFill="1" applyBorder="1"/>
    <xf numFmtId="0" fontId="3" fillId="0" borderId="0" xfId="0" applyFont="1" applyFill="1" applyBorder="1" applyAlignment="1">
      <alignment wrapText="1"/>
    </xf>
    <xf numFmtId="0" fontId="3" fillId="0" borderId="4" xfId="0" applyFont="1" applyFill="1" applyBorder="1" applyAlignment="1"/>
    <xf numFmtId="0" fontId="3" fillId="0" borderId="5" xfId="0" applyFont="1" applyFill="1" applyBorder="1" applyAlignment="1">
      <alignment wrapText="1"/>
    </xf>
    <xf numFmtId="4" fontId="3" fillId="0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 applyAlignment="1">
      <alignment horizontal="right" wrapText="1"/>
    </xf>
    <xf numFmtId="4" fontId="3" fillId="0" borderId="6" xfId="0" applyNumberFormat="1" applyFont="1" applyFill="1" applyBorder="1" applyAlignment="1">
      <alignment horizontal="right"/>
    </xf>
    <xf numFmtId="4" fontId="3" fillId="0" borderId="0" xfId="0" applyNumberFormat="1" applyFont="1" applyFill="1" applyAlignment="1">
      <alignment horizontal="right"/>
    </xf>
    <xf numFmtId="0" fontId="3" fillId="0" borderId="0" xfId="0" applyFont="1" applyBorder="1" applyAlignment="1"/>
    <xf numFmtId="0" fontId="3" fillId="0" borderId="0" xfId="0" applyFont="1"/>
    <xf numFmtId="4" fontId="3" fillId="0" borderId="9" xfId="0" applyNumberFormat="1" applyFont="1" applyFill="1" applyBorder="1" applyAlignment="1">
      <alignment horizontal="right" vertical="center" wrapText="1"/>
    </xf>
    <xf numFmtId="4" fontId="3" fillId="0" borderId="44" xfId="0" applyNumberFormat="1" applyFont="1" applyFill="1" applyBorder="1" applyAlignment="1">
      <alignment horizontal="right" wrapText="1"/>
    </xf>
    <xf numFmtId="4" fontId="3" fillId="0" borderId="0" xfId="0" applyNumberFormat="1" applyFont="1" applyFill="1"/>
    <xf numFmtId="4" fontId="3" fillId="0" borderId="9" xfId="0" applyNumberFormat="1" applyFont="1" applyFill="1" applyBorder="1" applyAlignment="1">
      <alignment horizontal="right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9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/>
    <xf numFmtId="4" fontId="3" fillId="0" borderId="10" xfId="0" applyNumberFormat="1" applyFont="1" applyFill="1" applyBorder="1" applyAlignment="1">
      <alignment horizontal="right" wrapText="1"/>
    </xf>
    <xf numFmtId="4" fontId="3" fillId="0" borderId="0" xfId="0" applyNumberFormat="1" applyFont="1"/>
    <xf numFmtId="0" fontId="11" fillId="0" borderId="0" xfId="0" applyFont="1" applyFill="1" applyAlignment="1">
      <alignment horizontal="center"/>
    </xf>
    <xf numFmtId="3" fontId="11" fillId="0" borderId="0" xfId="0" applyNumberFormat="1" applyFont="1" applyFill="1" applyAlignment="1">
      <alignment horizontal="right"/>
    </xf>
    <xf numFmtId="0" fontId="11" fillId="0" borderId="0" xfId="0" applyFont="1" applyFill="1" applyBorder="1"/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5" fillId="3" borderId="2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4" fontId="9" fillId="0" borderId="5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 wrapText="1" shrinkToFit="1"/>
    </xf>
    <xf numFmtId="164" fontId="3" fillId="0" borderId="9" xfId="0" applyNumberFormat="1" applyFont="1" applyFill="1" applyBorder="1" applyAlignment="1">
      <alignment horizontal="left" vertical="top"/>
    </xf>
    <xf numFmtId="0" fontId="3" fillId="0" borderId="3" xfId="0" applyFont="1" applyFill="1" applyBorder="1"/>
    <xf numFmtId="164" fontId="3" fillId="0" borderId="10" xfId="0" applyNumberFormat="1" applyFont="1" applyFill="1" applyBorder="1" applyAlignment="1">
      <alignment horizontal="left" vertical="top"/>
    </xf>
    <xf numFmtId="164" fontId="3" fillId="0" borderId="4" xfId="0" applyNumberFormat="1" applyFont="1" applyFill="1" applyBorder="1" applyAlignment="1">
      <alignment horizontal="left" vertical="top"/>
    </xf>
    <xf numFmtId="0" fontId="3" fillId="0" borderId="5" xfId="0" applyFont="1" applyFill="1" applyBorder="1"/>
    <xf numFmtId="0" fontId="3" fillId="0" borderId="6" xfId="0" applyFont="1" applyFill="1" applyBorder="1"/>
    <xf numFmtId="0" fontId="3" fillId="0" borderId="5" xfId="0" applyFont="1" applyFill="1" applyBorder="1" applyAlignment="1">
      <alignment vertical="top" wrapText="1" shrinkToFit="1"/>
    </xf>
    <xf numFmtId="0" fontId="25" fillId="0" borderId="1" xfId="0" applyFont="1" applyFill="1" applyBorder="1"/>
    <xf numFmtId="0" fontId="9" fillId="0" borderId="5" xfId="0" applyFont="1" applyFill="1" applyBorder="1"/>
    <xf numFmtId="0" fontId="25" fillId="0" borderId="5" xfId="0" applyFont="1" applyFill="1" applyBorder="1"/>
    <xf numFmtId="0" fontId="25" fillId="0" borderId="6" xfId="0" applyFont="1" applyFill="1" applyBorder="1"/>
    <xf numFmtId="4" fontId="3" fillId="0" borderId="1" xfId="2" applyNumberFormat="1" applyFont="1" applyFill="1" applyBorder="1" applyAlignment="1">
      <alignment horizontal="right" vertical="top"/>
    </xf>
    <xf numFmtId="166" fontId="3" fillId="0" borderId="1" xfId="2" applyNumberFormat="1" applyFont="1" applyFill="1" applyBorder="1" applyAlignment="1">
      <alignment horizontal="right" vertical="top"/>
    </xf>
    <xf numFmtId="49" fontId="3" fillId="0" borderId="1" xfId="2" applyNumberFormat="1" applyFont="1" applyFill="1" applyBorder="1" applyAlignment="1">
      <alignment horizontal="right" vertical="top"/>
    </xf>
    <xf numFmtId="164" fontId="3" fillId="0" borderId="1" xfId="2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top"/>
    </xf>
    <xf numFmtId="165" fontId="9" fillId="0" borderId="1" xfId="0" applyNumberFormat="1" applyFont="1" applyFill="1" applyBorder="1" applyAlignment="1">
      <alignment horizontal="right" vertical="top"/>
    </xf>
    <xf numFmtId="166" fontId="9" fillId="0" borderId="1" xfId="0" applyNumberFormat="1" applyFont="1" applyFill="1" applyBorder="1" applyAlignment="1">
      <alignment horizontal="right" vertical="top"/>
    </xf>
    <xf numFmtId="0" fontId="9" fillId="0" borderId="3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vertical="top"/>
    </xf>
    <xf numFmtId="4" fontId="9" fillId="0" borderId="5" xfId="0" applyNumberFormat="1" applyFont="1" applyFill="1" applyBorder="1" applyAlignment="1">
      <alignment horizontal="right" vertical="top"/>
    </xf>
    <xf numFmtId="0" fontId="9" fillId="0" borderId="5" xfId="0" applyFont="1" applyFill="1" applyBorder="1" applyAlignment="1">
      <alignment horizontal="right" vertical="top"/>
    </xf>
    <xf numFmtId="49" fontId="9" fillId="0" borderId="6" xfId="0" applyNumberFormat="1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right" vertical="top"/>
    </xf>
    <xf numFmtId="3" fontId="3" fillId="0" borderId="1" xfId="0" applyNumberFormat="1" applyFont="1" applyFill="1" applyBorder="1" applyAlignment="1">
      <alignment vertical="top"/>
    </xf>
    <xf numFmtId="164" fontId="6" fillId="0" borderId="1" xfId="0" applyNumberFormat="1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vertical="top"/>
    </xf>
    <xf numFmtId="164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/>
    </xf>
    <xf numFmtId="4" fontId="14" fillId="0" borderId="1" xfId="0" applyNumberFormat="1" applyFont="1" applyFill="1" applyBorder="1" applyAlignment="1">
      <alignment vertical="top"/>
    </xf>
    <xf numFmtId="164" fontId="3" fillId="0" borderId="3" xfId="0" applyNumberFormat="1" applyFont="1" applyFill="1" applyBorder="1" applyAlignment="1">
      <alignment horizontal="left" vertical="top"/>
    </xf>
    <xf numFmtId="0" fontId="26" fillId="0" borderId="2" xfId="0" applyFont="1" applyFill="1" applyBorder="1" applyAlignment="1">
      <alignment vertical="top" wrapText="1"/>
    </xf>
    <xf numFmtId="0" fontId="0" fillId="0" borderId="1" xfId="0" applyFill="1" applyBorder="1"/>
    <xf numFmtId="0" fontId="0" fillId="0" borderId="3" xfId="0" applyFill="1" applyBorder="1"/>
    <xf numFmtId="164" fontId="9" fillId="0" borderId="4" xfId="0" applyNumberFormat="1" applyFont="1" applyFill="1" applyBorder="1" applyAlignment="1">
      <alignment vertical="top"/>
    </xf>
    <xf numFmtId="164" fontId="9" fillId="0" borderId="5" xfId="0" applyNumberFormat="1" applyFont="1" applyFill="1" applyBorder="1" applyAlignment="1">
      <alignment vertical="top"/>
    </xf>
    <xf numFmtId="49" fontId="4" fillId="0" borderId="0" xfId="0" applyNumberFormat="1" applyFont="1" applyAlignment="1">
      <alignment horizontal="right" vertical="top"/>
    </xf>
    <xf numFmtId="14" fontId="3" fillId="0" borderId="1" xfId="0" applyNumberFormat="1" applyFont="1" applyFill="1" applyBorder="1" applyAlignment="1">
      <alignment horizontal="right" vertical="top"/>
    </xf>
    <xf numFmtId="166" fontId="9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center"/>
    </xf>
    <xf numFmtId="4" fontId="3" fillId="0" borderId="27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vertical="top"/>
    </xf>
    <xf numFmtId="49" fontId="9" fillId="0" borderId="5" xfId="0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left"/>
    </xf>
    <xf numFmtId="0" fontId="5" fillId="3" borderId="21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right" wrapText="1"/>
    </xf>
    <xf numFmtId="17" fontId="3" fillId="0" borderId="0" xfId="0" applyNumberFormat="1" applyFont="1" applyFill="1" applyBorder="1" applyAlignment="1">
      <alignment horizontal="center" vertical="top"/>
    </xf>
    <xf numFmtId="0" fontId="0" fillId="0" borderId="0" xfId="0" applyBorder="1"/>
    <xf numFmtId="17" fontId="3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/>
    </xf>
    <xf numFmtId="164" fontId="9" fillId="0" borderId="9" xfId="0" applyNumberFormat="1" applyFont="1" applyFill="1" applyBorder="1" applyAlignment="1">
      <alignment horizontal="left" vertical="top" wrapText="1"/>
    </xf>
    <xf numFmtId="0" fontId="3" fillId="3" borderId="29" xfId="0" applyFont="1" applyFill="1" applyBorder="1" applyAlignment="1">
      <alignment vertical="top"/>
    </xf>
    <xf numFmtId="0" fontId="3" fillId="3" borderId="22" xfId="0" applyFont="1" applyFill="1" applyBorder="1" applyAlignment="1">
      <alignment horizontal="left" vertical="top"/>
    </xf>
    <xf numFmtId="0" fontId="3" fillId="3" borderId="42" xfId="0" applyFont="1" applyFill="1" applyBorder="1" applyAlignment="1">
      <alignment vertical="top"/>
    </xf>
    <xf numFmtId="0" fontId="3" fillId="4" borderId="4" xfId="0" applyFont="1" applyFill="1" applyBorder="1" applyAlignment="1">
      <alignment vertical="top"/>
    </xf>
    <xf numFmtId="0" fontId="3" fillId="4" borderId="5" xfId="0" applyFont="1" applyFill="1" applyBorder="1" applyAlignment="1">
      <alignment horizontal="left" vertical="top"/>
    </xf>
    <xf numFmtId="0" fontId="3" fillId="4" borderId="6" xfId="0" applyFont="1" applyFill="1" applyBorder="1" applyAlignment="1">
      <alignment vertical="top"/>
    </xf>
    <xf numFmtId="4" fontId="3" fillId="0" borderId="3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49" fontId="27" fillId="0" borderId="1" xfId="0" applyNumberFormat="1" applyFont="1" applyFill="1" applyBorder="1" applyAlignment="1">
      <alignment horizontal="center" vertical="top"/>
    </xf>
    <xf numFmtId="0" fontId="28" fillId="0" borderId="0" xfId="0" applyFont="1" applyFill="1" applyBorder="1" applyAlignment="1">
      <alignment vertical="top" wrapText="1" shrinkToFit="1"/>
    </xf>
    <xf numFmtId="0" fontId="29" fillId="0" borderId="1" xfId="0" applyFont="1" applyFill="1" applyBorder="1" applyAlignment="1">
      <alignment vertical="top" wrapText="1" shrinkToFit="1"/>
    </xf>
    <xf numFmtId="0" fontId="3" fillId="0" borderId="1" xfId="0" applyFont="1" applyFill="1" applyBorder="1" applyAlignment="1">
      <alignment horizontal="left" vertical="top" wrapText="1" shrinkToFit="1"/>
    </xf>
    <xf numFmtId="4" fontId="29" fillId="0" borderId="1" xfId="0" applyNumberFormat="1" applyFont="1" applyFill="1" applyBorder="1" applyAlignment="1">
      <alignment vertical="top" wrapText="1"/>
    </xf>
    <xf numFmtId="4" fontId="29" fillId="0" borderId="0" xfId="0" applyNumberFormat="1" applyFont="1" applyFill="1" applyBorder="1" applyAlignment="1">
      <alignment vertical="top"/>
    </xf>
    <xf numFmtId="0" fontId="29" fillId="0" borderId="0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left" vertical="top"/>
    </xf>
    <xf numFmtId="49" fontId="3" fillId="0" borderId="6" xfId="0" applyNumberFormat="1" applyFont="1" applyFill="1" applyBorder="1" applyAlignment="1">
      <alignment horizontal="center" vertical="top"/>
    </xf>
    <xf numFmtId="4" fontId="3" fillId="0" borderId="1" xfId="5" applyNumberFormat="1" applyFont="1" applyFill="1" applyBorder="1" applyAlignment="1">
      <alignment horizontal="center" vertical="top"/>
    </xf>
    <xf numFmtId="49" fontId="3" fillId="0" borderId="1" xfId="5" applyNumberFormat="1" applyFont="1" applyFill="1" applyBorder="1" applyAlignment="1">
      <alignment horizontal="center" vertical="top" wrapText="1"/>
    </xf>
    <xf numFmtId="0" fontId="3" fillId="0" borderId="3" xfId="5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left" vertical="top"/>
    </xf>
    <xf numFmtId="0" fontId="28" fillId="0" borderId="0" xfId="0" applyFont="1" applyFill="1" applyAlignment="1">
      <alignment vertical="top" wrapText="1" shrinkToFit="1"/>
    </xf>
    <xf numFmtId="0" fontId="29" fillId="0" borderId="0" xfId="0" applyFont="1" applyFill="1" applyAlignment="1">
      <alignment vertical="top" wrapText="1" shrinkToFit="1"/>
    </xf>
    <xf numFmtId="0" fontId="14" fillId="0" borderId="1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/>
    </xf>
    <xf numFmtId="0" fontId="30" fillId="0" borderId="0" xfId="0" applyFont="1" applyFill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/>
    </xf>
    <xf numFmtId="0" fontId="3" fillId="0" borderId="18" xfId="0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left" vertical="top"/>
    </xf>
    <xf numFmtId="0" fontId="31" fillId="0" borderId="0" xfId="0" applyFont="1" applyFill="1" applyAlignment="1">
      <alignment vertical="top" wrapText="1"/>
    </xf>
    <xf numFmtId="0" fontId="29" fillId="0" borderId="0" xfId="0" applyFont="1" applyFill="1" applyAlignment="1">
      <alignment vertical="top"/>
    </xf>
    <xf numFmtId="0" fontId="31" fillId="0" borderId="1" xfId="0" applyFont="1" applyFill="1" applyBorder="1" applyAlignment="1">
      <alignment vertical="top" wrapText="1" shrinkToFit="1"/>
    </xf>
    <xf numFmtId="0" fontId="27" fillId="0" borderId="1" xfId="0" applyFont="1" applyFill="1" applyBorder="1" applyAlignment="1">
      <alignment vertical="top" wrapText="1" shrinkToFit="1"/>
    </xf>
    <xf numFmtId="0" fontId="31" fillId="0" borderId="0" xfId="0" applyFont="1" applyFill="1" applyAlignment="1">
      <alignment vertical="top" wrapText="1" shrinkToFit="1"/>
    </xf>
    <xf numFmtId="0" fontId="27" fillId="0" borderId="0" xfId="0" applyFont="1" applyFill="1" applyAlignment="1">
      <alignment horizontal="left" vertical="top" wrapText="1"/>
    </xf>
    <xf numFmtId="0" fontId="3" fillId="0" borderId="1" xfId="4" applyFont="1" applyFill="1" applyBorder="1" applyAlignment="1">
      <alignment vertical="top"/>
    </xf>
    <xf numFmtId="0" fontId="3" fillId="0" borderId="1" xfId="4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0" xfId="0" applyNumberFormat="1" applyFont="1" applyFill="1" applyAlignment="1">
      <alignment vertical="top"/>
    </xf>
    <xf numFmtId="0" fontId="3" fillId="0" borderId="3" xfId="0" applyNumberFormat="1" applyFont="1" applyFill="1" applyBorder="1" applyAlignment="1">
      <alignment horizontal="center" vertical="top"/>
    </xf>
    <xf numFmtId="43" fontId="3" fillId="0" borderId="1" xfId="0" applyNumberFormat="1" applyFont="1" applyFill="1" applyBorder="1" applyAlignment="1">
      <alignment horizontal="center" vertical="top"/>
    </xf>
    <xf numFmtId="0" fontId="3" fillId="0" borderId="6" xfId="0" applyNumberFormat="1" applyFont="1" applyFill="1" applyBorder="1" applyAlignment="1">
      <alignment horizontal="center" vertical="top"/>
    </xf>
    <xf numFmtId="0" fontId="29" fillId="0" borderId="0" xfId="0" applyFont="1" applyAlignment="1">
      <alignment vertical="top" wrapText="1" shrinkToFit="1"/>
    </xf>
    <xf numFmtId="0" fontId="28" fillId="0" borderId="0" xfId="0" applyFont="1" applyAlignment="1">
      <alignment vertical="top" wrapText="1" shrinkToFit="1"/>
    </xf>
    <xf numFmtId="0" fontId="28" fillId="0" borderId="1" xfId="0" applyFont="1" applyBorder="1" applyAlignment="1">
      <alignment vertical="top" wrapText="1" shrinkToFit="1"/>
    </xf>
    <xf numFmtId="0" fontId="9" fillId="0" borderId="0" xfId="0" applyFont="1"/>
    <xf numFmtId="0" fontId="9" fillId="0" borderId="1" xfId="0" applyFont="1" applyBorder="1" applyAlignment="1">
      <alignment vertical="top"/>
    </xf>
    <xf numFmtId="0" fontId="9" fillId="0" borderId="0" xfId="0" applyFont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4" fontId="13" fillId="0" borderId="31" xfId="1" applyNumberFormat="1" applyFont="1" applyFill="1" applyBorder="1" applyAlignment="1">
      <alignment vertical="top"/>
    </xf>
    <xf numFmtId="4" fontId="13" fillId="0" borderId="31" xfId="1" applyNumberFormat="1" applyFont="1" applyFill="1" applyBorder="1" applyAlignment="1">
      <alignment vertical="top" wrapText="1"/>
    </xf>
    <xf numFmtId="167" fontId="3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3" borderId="2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3" borderId="2" xfId="6" applyFont="1" applyFill="1" applyBorder="1" applyAlignment="1">
      <alignment vertical="top"/>
    </xf>
    <xf numFmtId="0" fontId="3" fillId="3" borderId="1" xfId="6" applyFont="1" applyFill="1" applyBorder="1" applyAlignment="1">
      <alignment horizontal="left" vertical="top" wrapText="1"/>
    </xf>
    <xf numFmtId="0" fontId="3" fillId="3" borderId="1" xfId="6" applyFont="1" applyFill="1" applyBorder="1" applyAlignment="1">
      <alignment vertical="top" wrapText="1"/>
    </xf>
    <xf numFmtId="0" fontId="3" fillId="3" borderId="1" xfId="6" applyFont="1" applyFill="1" applyBorder="1" applyAlignment="1">
      <alignment horizontal="left" vertical="top"/>
    </xf>
    <xf numFmtId="4" fontId="3" fillId="3" borderId="1" xfId="6" applyNumberFormat="1" applyFont="1" applyFill="1" applyBorder="1" applyAlignment="1">
      <alignment horizontal="center" vertical="top"/>
    </xf>
    <xf numFmtId="49" fontId="3" fillId="3" borderId="1" xfId="6" applyNumberFormat="1" applyFont="1" applyFill="1" applyBorder="1" applyAlignment="1">
      <alignment horizontal="center" vertical="top"/>
    </xf>
    <xf numFmtId="49" fontId="3" fillId="3" borderId="3" xfId="6" applyNumberFormat="1" applyFont="1" applyFill="1" applyBorder="1" applyAlignment="1">
      <alignment horizontal="center" vertical="top"/>
    </xf>
    <xf numFmtId="0" fontId="3" fillId="3" borderId="9" xfId="6" applyFont="1" applyFill="1" applyBorder="1" applyAlignment="1">
      <alignment horizontal="left" vertical="top" wrapText="1"/>
    </xf>
    <xf numFmtId="0" fontId="3" fillId="3" borderId="2" xfId="6" applyFont="1" applyFill="1" applyBorder="1" applyAlignment="1">
      <alignment horizontal="left" vertical="top"/>
    </xf>
    <xf numFmtId="0" fontId="3" fillId="3" borderId="3" xfId="6" applyFont="1" applyFill="1" applyBorder="1" applyAlignment="1">
      <alignment vertical="top"/>
    </xf>
    <xf numFmtId="0" fontId="3" fillId="3" borderId="18" xfId="6" applyFont="1" applyFill="1" applyBorder="1" applyAlignment="1">
      <alignment vertical="top"/>
    </xf>
    <xf numFmtId="0" fontId="3" fillId="3" borderId="1" xfId="6" applyFont="1" applyFill="1" applyBorder="1" applyAlignment="1">
      <alignment vertical="top"/>
    </xf>
    <xf numFmtId="0" fontId="9" fillId="3" borderId="1" xfId="6" applyFont="1" applyFill="1" applyBorder="1"/>
    <xf numFmtId="0" fontId="9" fillId="3" borderId="1" xfId="6" applyFont="1" applyFill="1" applyBorder="1" applyAlignment="1">
      <alignment vertical="top"/>
    </xf>
    <xf numFmtId="0" fontId="9" fillId="3" borderId="1" xfId="6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0" fontId="5" fillId="3" borderId="47" xfId="6" applyFont="1" applyFill="1" applyBorder="1" applyAlignment="1">
      <alignment vertical="center" wrapText="1"/>
    </xf>
    <xf numFmtId="0" fontId="6" fillId="3" borderId="21" xfId="6" applyFont="1" applyFill="1" applyBorder="1" applyAlignment="1">
      <alignment horizontal="left" vertical="top" wrapText="1"/>
    </xf>
    <xf numFmtId="4" fontId="8" fillId="3" borderId="24" xfId="6" applyNumberFormat="1" applyFont="1" applyFill="1" applyBorder="1" applyAlignment="1">
      <alignment horizontal="center" vertical="center" wrapText="1"/>
    </xf>
    <xf numFmtId="0" fontId="3" fillId="0" borderId="2" xfId="6" applyFont="1" applyFill="1" applyBorder="1" applyAlignment="1">
      <alignment vertical="top"/>
    </xf>
    <xf numFmtId="0" fontId="3" fillId="0" borderId="1" xfId="6" applyFont="1" applyFill="1" applyBorder="1" applyAlignment="1">
      <alignment horizontal="left" vertical="top" wrapText="1"/>
    </xf>
    <xf numFmtId="0" fontId="3" fillId="0" borderId="1" xfId="6" applyFont="1" applyFill="1" applyBorder="1" applyAlignment="1">
      <alignment vertical="top" wrapText="1"/>
    </xf>
    <xf numFmtId="0" fontId="3" fillId="0" borderId="1" xfId="6" applyFont="1" applyFill="1" applyBorder="1" applyAlignment="1">
      <alignment horizontal="left" vertical="top"/>
    </xf>
    <xf numFmtId="4" fontId="3" fillId="0" borderId="1" xfId="6" applyNumberFormat="1" applyFont="1" applyFill="1" applyBorder="1" applyAlignment="1">
      <alignment horizontal="center" vertical="top"/>
    </xf>
    <xf numFmtId="49" fontId="3" fillId="0" borderId="1" xfId="6" applyNumberFormat="1" applyFont="1" applyFill="1" applyBorder="1" applyAlignment="1">
      <alignment horizontal="center" vertical="top"/>
    </xf>
    <xf numFmtId="49" fontId="3" fillId="0" borderId="3" xfId="6" applyNumberFormat="1" applyFont="1" applyFill="1" applyBorder="1" applyAlignment="1">
      <alignment horizontal="center" vertical="top"/>
    </xf>
    <xf numFmtId="0" fontId="3" fillId="0" borderId="9" xfId="6" applyFont="1" applyFill="1" applyBorder="1" applyAlignment="1">
      <alignment horizontal="left" vertical="top" wrapText="1"/>
    </xf>
    <xf numFmtId="0" fontId="3" fillId="0" borderId="2" xfId="6" applyFont="1" applyFill="1" applyBorder="1" applyAlignment="1">
      <alignment horizontal="left" vertical="top"/>
    </xf>
    <xf numFmtId="0" fontId="3" fillId="0" borderId="3" xfId="6" applyFont="1" applyFill="1" applyBorder="1" applyAlignment="1">
      <alignment vertical="top"/>
    </xf>
    <xf numFmtId="0" fontId="3" fillId="0" borderId="18" xfId="6" applyFont="1" applyFill="1" applyBorder="1" applyAlignment="1">
      <alignment vertical="top"/>
    </xf>
    <xf numFmtId="0" fontId="3" fillId="0" borderId="1" xfId="6" applyFont="1" applyFill="1" applyBorder="1" applyAlignment="1">
      <alignment vertical="top"/>
    </xf>
    <xf numFmtId="0" fontId="9" fillId="0" borderId="1" xfId="6" applyFont="1" applyFill="1" applyBorder="1"/>
    <xf numFmtId="0" fontId="9" fillId="0" borderId="1" xfId="6" applyFont="1" applyFill="1" applyBorder="1" applyAlignment="1">
      <alignment vertical="top"/>
    </xf>
    <xf numFmtId="0" fontId="9" fillId="0" borderId="1" xfId="6" applyFont="1" applyFill="1" applyBorder="1" applyAlignment="1">
      <alignment vertical="top" wrapText="1"/>
    </xf>
    <xf numFmtId="3" fontId="4" fillId="0" borderId="0" xfId="0" applyNumberFormat="1" applyFont="1" applyFill="1"/>
    <xf numFmtId="0" fontId="11" fillId="0" borderId="13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3" fontId="11" fillId="0" borderId="15" xfId="0" applyNumberFormat="1" applyFont="1" applyFill="1" applyBorder="1" applyAlignment="1">
      <alignment vertical="center" wrapText="1"/>
    </xf>
    <xf numFmtId="0" fontId="3" fillId="0" borderId="1" xfId="6" applyFont="1" applyFill="1" applyBorder="1" applyAlignment="1">
      <alignment vertical="center" wrapText="1"/>
    </xf>
    <xf numFmtId="0" fontId="31" fillId="0" borderId="1" xfId="6" applyFont="1" applyFill="1" applyBorder="1"/>
    <xf numFmtId="3" fontId="3" fillId="0" borderId="1" xfId="6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/>
    <xf numFmtId="0" fontId="3" fillId="0" borderId="14" xfId="0" applyFont="1" applyFill="1" applyBorder="1" applyAlignment="1">
      <alignment wrapText="1"/>
    </xf>
    <xf numFmtId="1" fontId="3" fillId="0" borderId="14" xfId="0" applyNumberFormat="1" applyFont="1" applyFill="1" applyBorder="1" applyAlignment="1"/>
    <xf numFmtId="1" fontId="3" fillId="0" borderId="15" xfId="0" applyNumberFormat="1" applyFont="1" applyFill="1" applyBorder="1" applyAlignment="1"/>
    <xf numFmtId="4" fontId="3" fillId="0" borderId="1" xfId="6" applyNumberFormat="1" applyFont="1" applyFill="1" applyBorder="1" applyAlignment="1">
      <alignment horizontal="right" vertical="top"/>
    </xf>
    <xf numFmtId="4" fontId="3" fillId="0" borderId="1" xfId="6" applyNumberFormat="1" applyFont="1" applyFill="1" applyBorder="1" applyAlignment="1">
      <alignment horizontal="right" vertical="top" wrapText="1"/>
    </xf>
    <xf numFmtId="4" fontId="3" fillId="0" borderId="27" xfId="6" applyNumberFormat="1" applyFont="1" applyFill="1" applyBorder="1" applyAlignment="1">
      <alignment horizontal="right" vertical="top"/>
    </xf>
    <xf numFmtId="4" fontId="3" fillId="0" borderId="3" xfId="6" applyNumberFormat="1" applyFont="1" applyFill="1" applyBorder="1" applyAlignment="1">
      <alignment horizontal="right" vertical="top" wrapText="1"/>
    </xf>
    <xf numFmtId="165" fontId="38" fillId="0" borderId="0" xfId="0" applyNumberFormat="1" applyFont="1" applyFill="1" applyAlignment="1">
      <alignment vertical="top"/>
    </xf>
    <xf numFmtId="0" fontId="38" fillId="0" borderId="0" xfId="0" applyFont="1" applyFill="1" applyAlignment="1">
      <alignment vertical="top"/>
    </xf>
    <xf numFmtId="3" fontId="6" fillId="0" borderId="1" xfId="0" applyNumberFormat="1" applyFont="1" applyFill="1" applyBorder="1" applyAlignment="1">
      <alignment vertical="top"/>
    </xf>
    <xf numFmtId="0" fontId="6" fillId="3" borderId="4" xfId="0" applyFont="1" applyFill="1" applyBorder="1" applyAlignment="1">
      <alignment horizontal="left" vertical="top" wrapText="1"/>
    </xf>
    <xf numFmtId="0" fontId="35" fillId="0" borderId="0" xfId="0" applyFont="1" applyFill="1" applyAlignment="1">
      <alignment vertical="top"/>
    </xf>
    <xf numFmtId="0" fontId="36" fillId="0" borderId="1" xfId="0" applyFont="1" applyFill="1" applyBorder="1" applyAlignment="1">
      <alignment vertical="top"/>
    </xf>
    <xf numFmtId="0" fontId="37" fillId="0" borderId="1" xfId="0" applyFont="1" applyFill="1" applyBorder="1" applyAlignment="1">
      <alignment vertical="top" wrapText="1" shrinkToFit="1"/>
    </xf>
    <xf numFmtId="0" fontId="36" fillId="0" borderId="1" xfId="0" applyFont="1" applyFill="1" applyBorder="1" applyAlignment="1">
      <alignment vertical="top" wrapText="1"/>
    </xf>
    <xf numFmtId="164" fontId="35" fillId="0" borderId="1" xfId="0" applyNumberFormat="1" applyFont="1" applyFill="1" applyBorder="1" applyAlignment="1">
      <alignment vertical="top"/>
    </xf>
    <xf numFmtId="0" fontId="35" fillId="0" borderId="1" xfId="0" applyFont="1" applyFill="1" applyBorder="1" applyAlignment="1">
      <alignment vertical="top"/>
    </xf>
    <xf numFmtId="4" fontId="19" fillId="4" borderId="23" xfId="0" applyNumberFormat="1" applyFont="1" applyFill="1" applyBorder="1" applyAlignment="1">
      <alignment horizontal="center" vertical="center" wrapText="1"/>
    </xf>
    <xf numFmtId="4" fontId="19" fillId="4" borderId="17" xfId="0" applyNumberFormat="1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vertical="center" wrapText="1"/>
    </xf>
    <xf numFmtId="0" fontId="6" fillId="3" borderId="20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vertical="center" wrapText="1"/>
    </xf>
    <xf numFmtId="4" fontId="8" fillId="3" borderId="19" xfId="0" applyNumberFormat="1" applyFont="1" applyFill="1" applyBorder="1" applyAlignment="1">
      <alignment horizontal="center" vertical="center" wrapText="1"/>
    </xf>
    <xf numFmtId="4" fontId="8" fillId="3" borderId="20" xfId="0" applyNumberFormat="1" applyFont="1" applyFill="1" applyBorder="1" applyAlignment="1">
      <alignment horizontal="center" vertical="center" wrapText="1"/>
    </xf>
    <xf numFmtId="4" fontId="8" fillId="3" borderId="2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9" fillId="4" borderId="23" xfId="0" applyNumberFormat="1" applyFont="1" applyFill="1" applyBorder="1" applyAlignment="1">
      <alignment horizontal="center" vertical="center" wrapText="1"/>
    </xf>
    <xf numFmtId="0" fontId="19" fillId="4" borderId="17" xfId="0" applyNumberFormat="1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4" fontId="6" fillId="0" borderId="23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4" fontId="3" fillId="0" borderId="14" xfId="0" applyNumberFormat="1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3" fontId="3" fillId="0" borderId="43" xfId="0" applyNumberFormat="1" applyFont="1" applyFill="1" applyBorder="1" applyAlignment="1">
      <alignment horizontal="center" vertical="center" wrapText="1"/>
    </xf>
    <xf numFmtId="3" fontId="3" fillId="0" borderId="4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 wrapText="1"/>
    </xf>
  </cellXfs>
  <cellStyles count="7">
    <cellStyle name="Excel Built-in Normal" xfId="1"/>
    <cellStyle name="Įprastas 2" xfId="2"/>
    <cellStyle name="Įprastas 3" xfId="3"/>
    <cellStyle name="Įprastas 3 2" xfId="5"/>
    <cellStyle name="Normal" xfId="0" builtinId="0"/>
    <cellStyle name="Normal 2" xfId="4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etuvosregionai.lt/Users/ANTRAS/Desktop/Detalizavimas%20i%20projektus_Pan_miesto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lentele"/>
      <sheetName val="3 lentele"/>
      <sheetName val="4 lentele"/>
      <sheetName val="6 lentele"/>
      <sheetName val="7 lentele"/>
      <sheetName val="8 lentele"/>
      <sheetName val="1 lentele"/>
    </sheetNames>
    <sheetDataSet>
      <sheetData sheetId="0" refreshError="1"/>
      <sheetData sheetId="1" refreshError="1">
        <row r="13">
          <cell r="J13">
            <v>23</v>
          </cell>
        </row>
        <row r="47">
          <cell r="J47">
            <v>29</v>
          </cell>
          <cell r="L47">
            <v>30</v>
          </cell>
        </row>
        <row r="48">
          <cell r="J48">
            <v>28</v>
          </cell>
          <cell r="L48">
            <v>30</v>
          </cell>
          <cell r="N48">
            <v>19</v>
          </cell>
        </row>
        <row r="49">
          <cell r="J49">
            <v>28</v>
          </cell>
          <cell r="L49">
            <v>29</v>
          </cell>
          <cell r="N49">
            <v>19</v>
          </cell>
        </row>
        <row r="50">
          <cell r="J50">
            <v>30</v>
          </cell>
          <cell r="N50">
            <v>19</v>
          </cell>
        </row>
        <row r="52">
          <cell r="J52">
            <v>36</v>
          </cell>
          <cell r="L52">
            <v>12</v>
          </cell>
        </row>
        <row r="53">
          <cell r="J53">
            <v>29</v>
          </cell>
          <cell r="L53">
            <v>28</v>
          </cell>
        </row>
        <row r="55">
          <cell r="J55">
            <v>29</v>
          </cell>
          <cell r="L55">
            <v>28</v>
          </cell>
        </row>
        <row r="56">
          <cell r="J56">
            <v>32</v>
          </cell>
          <cell r="L56">
            <v>29</v>
          </cell>
        </row>
        <row r="57">
          <cell r="J57">
            <v>31</v>
          </cell>
        </row>
        <row r="58">
          <cell r="J58">
            <v>31</v>
          </cell>
        </row>
        <row r="83">
          <cell r="P83">
            <v>0</v>
          </cell>
        </row>
        <row r="84">
          <cell r="N84">
            <v>0</v>
          </cell>
          <cell r="P84">
            <v>0</v>
          </cell>
        </row>
      </sheetData>
      <sheetData sheetId="2" refreshError="1"/>
      <sheetData sheetId="3" refreshError="1"/>
      <sheetData sheetId="4" refreshError="1"/>
      <sheetData sheetId="5" refreshError="1">
        <row r="2">
          <cell r="B2" t="str">
            <v>8 lentelė. Veiklų grupių suvestinė</v>
          </cell>
        </row>
        <row r="4">
          <cell r="A4" t="str">
            <v>Kodas</v>
          </cell>
          <cell r="B4">
            <v>0</v>
          </cell>
        </row>
        <row r="5">
          <cell r="A5">
            <v>1</v>
          </cell>
          <cell r="B5" t="str">
            <v>Atsinaujinančių energijos šaltinių diegimas</v>
          </cell>
        </row>
        <row r="6">
          <cell r="A6">
            <v>2</v>
          </cell>
          <cell r="B6" t="str">
            <v>Viešųjų pastatų energinio efektyvumo didinimas</v>
          </cell>
        </row>
        <row r="7">
          <cell r="A7">
            <v>3</v>
          </cell>
          <cell r="B7" t="str">
            <v>Viešosios infrastruktūros (išskyrus pastatus) energinio efektyvumo didinimas</v>
          </cell>
        </row>
        <row r="8">
          <cell r="A8">
            <v>4</v>
          </cell>
          <cell r="B8" t="str">
            <v>Gyvenamųjų namų energinio efektyvumo didinimas</v>
          </cell>
        </row>
        <row r="9">
          <cell r="A9">
            <v>5</v>
          </cell>
          <cell r="B9" t="str">
            <v>Atliekų tvarkymas (mažinimo, rūšiavimo ir perdirbimo skatinimo priemonės)</v>
          </cell>
        </row>
        <row r="10">
          <cell r="A10">
            <v>6</v>
          </cell>
          <cell r="B10" t="str">
            <v>Vandentvarka (esamų geriamo vandens ir nuotekų tinklų modernizavimas)</v>
          </cell>
        </row>
        <row r="11">
          <cell r="A11">
            <v>7</v>
          </cell>
          <cell r="B11" t="str">
            <v>Vandentvarka (naujų tinklų įrengimas)</v>
          </cell>
        </row>
        <row r="12">
          <cell r="A12">
            <v>8</v>
          </cell>
          <cell r="B12" t="str">
            <v>Lietaus nuotekų sistemų modernizavimas ir plėtra</v>
          </cell>
        </row>
        <row r="13">
          <cell r="A13">
            <v>9</v>
          </cell>
          <cell r="B13" t="str">
            <v>Viešojo transporto infrastruktūra</v>
          </cell>
        </row>
        <row r="14">
          <cell r="A14">
            <v>10</v>
          </cell>
          <cell r="B14" t="str">
            <v>Viešojo transporto priemonių įsigijimas</v>
          </cell>
        </row>
        <row r="15">
          <cell r="A15">
            <v>11</v>
          </cell>
          <cell r="B15" t="str">
            <v>Vietinės reikšmės keliai ir gatvės (statyba)</v>
          </cell>
        </row>
        <row r="16">
          <cell r="A16">
            <v>12</v>
          </cell>
          <cell r="B16" t="str">
            <v>Vietinės reikšmės keliai ir gatvės (rekonstrukcija)</v>
          </cell>
        </row>
        <row r="17">
          <cell r="A17">
            <v>13</v>
          </cell>
          <cell r="B17" t="str">
            <v>Valstybinės reikšmės keliai ir gatvės (statyba)</v>
          </cell>
        </row>
        <row r="18">
          <cell r="A18">
            <v>14</v>
          </cell>
          <cell r="B18" t="str">
            <v>Valstybinės reikšmės keliai ir gatvės (rekonstrukcija)</v>
          </cell>
        </row>
        <row r="19">
          <cell r="A19">
            <v>15</v>
          </cell>
          <cell r="B19" t="str">
            <v>Daugiarūšio transporto plėtra</v>
          </cell>
        </row>
        <row r="20">
          <cell r="A20">
            <v>16</v>
          </cell>
          <cell r="B20" t="str">
            <v>Oro uostų ir aerodromų infrastruktūra</v>
          </cell>
        </row>
        <row r="21">
          <cell r="A21">
            <v>17</v>
          </cell>
          <cell r="B21" t="str">
            <v>Regioninė ir vietinė vandens transporto infrastruktūra</v>
          </cell>
        </row>
        <row r="22">
          <cell r="A22">
            <v>18</v>
          </cell>
          <cell r="B22" t="str">
            <v>Intelektinės transporto sistemos</v>
          </cell>
        </row>
        <row r="23">
          <cell r="A23">
            <v>19</v>
          </cell>
          <cell r="B23" t="str">
            <v>Darnaus judumo priemonės miestuose (pėsčiųjų ir dviračių takų infrastruktūra, Park and Ride, Bike and Ride aikštelės, elektromobilių įkrovimo stotelių įrengimas ir kita)</v>
          </cell>
        </row>
        <row r="24">
          <cell r="A24">
            <v>20</v>
          </cell>
          <cell r="B24" t="str">
            <v>Aukštojo mokslo įstaigų modernizavimas</v>
          </cell>
        </row>
        <row r="25">
          <cell r="A25">
            <v>21</v>
          </cell>
          <cell r="B25" t="str">
            <v>Profesinio ar suaugusiųjų mokymo įstaigų modernizavimas</v>
          </cell>
        </row>
        <row r="26">
          <cell r="A26">
            <v>22</v>
          </cell>
          <cell r="B26" t="str">
            <v>Bendrojo lavinimo mokyklų modernizavimas</v>
          </cell>
        </row>
        <row r="27">
          <cell r="A27">
            <v>23</v>
          </cell>
          <cell r="B27" t="str">
            <v>Ikimokyklinio ar priešmokyklinio ugdymo įstaigų modernizavimas</v>
          </cell>
        </row>
        <row r="28">
          <cell r="A28">
            <v>24</v>
          </cell>
          <cell r="B28" t="str">
            <v>Neformaliojo švietimo įstaigų modernizavimas</v>
          </cell>
        </row>
        <row r="29">
          <cell r="A29">
            <v>25</v>
          </cell>
          <cell r="B29" t="str">
            <v>Socialinio būsto infrastruktūra (nauja statyba arba pritaikymas)</v>
          </cell>
        </row>
        <row r="30">
          <cell r="A30">
            <v>26</v>
          </cell>
          <cell r="B30" t="str">
            <v>Socialinio būsto įsigijimas</v>
          </cell>
        </row>
        <row r="31">
          <cell r="A31">
            <v>27</v>
          </cell>
          <cell r="B31" t="str">
            <v>Socialinių paslaugų infrastruktūra</v>
          </cell>
        </row>
        <row r="32">
          <cell r="A32">
            <v>28</v>
          </cell>
          <cell r="B32" t="str">
            <v>Kitos viešosios infrastruktūros modernizavimas (viešosios erdvės): rekreacinės teritorijos ir gamtinis karkasas</v>
          </cell>
        </row>
        <row r="33">
          <cell r="A33">
            <v>29</v>
          </cell>
          <cell r="B33" t="str">
            <v>Kitos viešosios infrastruktūros modernizavimas (viešosios erdvės): visuomeninės, komercinės ir bendro naudojimo paskirties teritorijos</v>
          </cell>
        </row>
        <row r="34">
          <cell r="A34">
            <v>30</v>
          </cell>
          <cell r="B34" t="str">
            <v>Kitos viešosios infrastruktūros modernizavimas (viešosios erdvės): gyvenamosios paskirties teritorijos</v>
          </cell>
        </row>
        <row r="35">
          <cell r="A35">
            <v>31</v>
          </cell>
          <cell r="B35" t="str">
            <v>Kitos viešosios infrastruktūros modernizavimas (viešosios erdvės): pramoninių, buvusių karinių, inžinerinių ir pan. objektų teritorijų pritaikymas ar konversija</v>
          </cell>
        </row>
        <row r="36">
          <cell r="A36">
            <v>32</v>
          </cell>
          <cell r="B36" t="str">
            <v>Kitos viešosios infrastruktūros modernizavimas (pastatai ir statiniai): sveikatinimo ir sporto objektai</v>
          </cell>
        </row>
        <row r="37">
          <cell r="A37">
            <v>33</v>
          </cell>
          <cell r="B37" t="str">
            <v>Kitos viešosios infrastruktūros modernizavimas (pastatai ir statiniai): kultūros objektai</v>
          </cell>
        </row>
        <row r="38">
          <cell r="A38">
            <v>34</v>
          </cell>
          <cell r="B38" t="str">
            <v>Kitos viešosios infrastruktūros modernizavimas (pastatai ir statiniai): bendruomenės, nevyriausybinių organizacijų veiklai pritaikomi pastatai</v>
          </cell>
        </row>
        <row r="39">
          <cell r="A39">
            <v>35</v>
          </cell>
          <cell r="B39" t="str">
            <v>Viešoji tyrimų ir inovacijų infrastruktūra</v>
          </cell>
        </row>
        <row r="40">
          <cell r="A40">
            <v>36</v>
          </cell>
          <cell r="B40" t="str">
            <v>Viešoji verslui skirta infrastruktūra (pramoniniai parkai, pramonės zonos ir pan.)</v>
          </cell>
        </row>
        <row r="41">
          <cell r="A41">
            <v>37</v>
          </cell>
          <cell r="B41" t="str">
            <v>Oro kokybės gerinimas (gatvių valymo technikos įsigijimas, technologijų diegimas)</v>
          </cell>
        </row>
        <row r="42">
          <cell r="A42">
            <v>38</v>
          </cell>
          <cell r="B42" t="str">
            <v>Kraštovaizdžio tvarkymas (kraštovaizdžio etalonai, pažeistos teritorijos ir pan.)</v>
          </cell>
        </row>
        <row r="43">
          <cell r="A43">
            <v>39</v>
          </cell>
          <cell r="B43" t="str">
            <v>Natura 2000 teritorijų tvarkymas ir pritaikymas</v>
          </cell>
        </row>
        <row r="44">
          <cell r="A44">
            <v>40</v>
          </cell>
          <cell r="B44" t="str">
            <v>Užterštų teritorijų išvalymas</v>
          </cell>
        </row>
        <row r="45">
          <cell r="A45">
            <v>41</v>
          </cell>
          <cell r="B45" t="str">
            <v>Pėsčiųjų ir dviračių takai (ne miesto vietovėse)</v>
          </cell>
        </row>
        <row r="46">
          <cell r="A46">
            <v>42</v>
          </cell>
          <cell r="B46" t="str">
            <v>Viešoji turizmo infrastruktūra</v>
          </cell>
        </row>
        <row r="47">
          <cell r="A47">
            <v>43</v>
          </cell>
          <cell r="B47" t="str">
            <v>Viešosios turizmo paslaugos</v>
          </cell>
        </row>
        <row r="48">
          <cell r="A48">
            <v>44</v>
          </cell>
          <cell r="B48" t="str">
            <v>Kultūros paveldo objektų sutvarkymas ir pritaikymas</v>
          </cell>
        </row>
        <row r="49">
          <cell r="A49">
            <v>45</v>
          </cell>
          <cell r="B49" t="str">
            <v>Gamtos paveldo objektų sutvarkymas ir pritaikymas</v>
          </cell>
        </row>
        <row r="50">
          <cell r="A50">
            <v>46</v>
          </cell>
          <cell r="B50" t="str">
            <v>Kompleksinių paveldo objektų sutvarkymas ir pritaikymas</v>
          </cell>
        </row>
        <row r="51">
          <cell r="A51">
            <v>47</v>
          </cell>
          <cell r="B51" t="str">
            <v>Sveikatos paslaugų plėtra (ne infrastruktūra)</v>
          </cell>
        </row>
        <row r="52">
          <cell r="A52">
            <v>48</v>
          </cell>
          <cell r="B52" t="str">
            <v>Socialinių paslaugų plėtra (ne infrastruktūra)</v>
          </cell>
        </row>
        <row r="53">
          <cell r="A53">
            <v>49</v>
          </cell>
          <cell r="B53" t="str">
            <v>Viešojo valdymo tobulinimas</v>
          </cell>
        </row>
        <row r="54">
          <cell r="A54">
            <v>50</v>
          </cell>
          <cell r="B54" t="str">
            <v>Kita (nepriskirta kitoms grupėms)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5"/>
  <sheetViews>
    <sheetView tabSelected="1" zoomScaleNormal="100" workbookViewId="0">
      <pane ySplit="5" topLeftCell="A6" activePane="bottomLeft" state="frozen"/>
      <selection activeCell="A4" sqref="A4"/>
      <selection pane="bottomLeft"/>
    </sheetView>
  </sheetViews>
  <sheetFormatPr defaultRowHeight="15" x14ac:dyDescent="0.25"/>
  <cols>
    <col min="1" max="1" width="13.140625" style="227" customWidth="1"/>
    <col min="2" max="2" width="18.42578125" style="227" customWidth="1"/>
    <col min="3" max="3" width="12.140625" style="227" customWidth="1"/>
    <col min="4" max="4" width="14.28515625" style="227" customWidth="1"/>
    <col min="5" max="6" width="13.7109375" style="227" customWidth="1"/>
    <col min="7" max="7" width="14.5703125" style="227" customWidth="1"/>
    <col min="8" max="8" width="13.140625" style="227" customWidth="1"/>
    <col min="9" max="9" width="13.7109375" style="227" customWidth="1"/>
    <col min="10" max="10" width="13.5703125" style="227" customWidth="1"/>
    <col min="11" max="11" width="13.42578125" style="227" customWidth="1"/>
    <col min="12" max="12" width="13" style="227" customWidth="1"/>
    <col min="13" max="13" width="13.42578125" style="227" customWidth="1"/>
    <col min="14" max="14" width="14.140625" style="227" customWidth="1"/>
    <col min="15" max="15" width="13.5703125" style="227" customWidth="1"/>
    <col min="16" max="16" width="15" style="227" customWidth="1"/>
    <col min="17" max="17" width="9.140625" style="22"/>
    <col min="18" max="18" width="14" style="22" bestFit="1" customWidth="1"/>
    <col min="19" max="19" width="14" style="22" customWidth="1"/>
    <col min="20" max="25" width="9.140625" style="22"/>
    <col min="26" max="16384" width="9.140625" style="227"/>
  </cols>
  <sheetData>
    <row r="1" spans="1:25" ht="15.75" x14ac:dyDescent="0.25">
      <c r="A1" s="465" t="s">
        <v>1036</v>
      </c>
      <c r="B1" s="465"/>
      <c r="C1" s="465"/>
      <c r="D1" s="465"/>
      <c r="E1" s="465"/>
    </row>
    <row r="3" spans="1:25" s="243" customFormat="1" ht="15.75" x14ac:dyDescent="0.25">
      <c r="A3" s="243" t="s">
        <v>609</v>
      </c>
      <c r="Q3" s="244"/>
      <c r="R3" s="244"/>
      <c r="S3" s="244"/>
      <c r="T3" s="244"/>
      <c r="U3" s="244"/>
      <c r="V3" s="244"/>
      <c r="W3" s="244"/>
      <c r="X3" s="244"/>
      <c r="Y3" s="244"/>
    </row>
    <row r="4" spans="1:25" ht="15.75" thickBot="1" x14ac:dyDescent="0.3"/>
    <row r="5" spans="1:25" s="22" customFormat="1" ht="28.5" customHeight="1" thickBot="1" x14ac:dyDescent="0.3">
      <c r="A5" s="109"/>
      <c r="B5" s="110"/>
      <c r="C5" s="598" t="s">
        <v>318</v>
      </c>
      <c r="D5" s="599"/>
      <c r="E5" s="598" t="s">
        <v>319</v>
      </c>
      <c r="F5" s="599"/>
      <c r="G5" s="598" t="s">
        <v>320</v>
      </c>
      <c r="H5" s="599"/>
      <c r="I5" s="598" t="s">
        <v>321</v>
      </c>
      <c r="J5" s="599"/>
      <c r="K5" s="598" t="s">
        <v>322</v>
      </c>
      <c r="L5" s="599"/>
      <c r="M5" s="598" t="s">
        <v>323</v>
      </c>
      <c r="N5" s="599"/>
      <c r="O5" s="598" t="s">
        <v>324</v>
      </c>
      <c r="P5" s="599"/>
      <c r="Q5" s="182"/>
    </row>
    <row r="6" spans="1:25" s="22" customFormat="1" ht="15.75" thickBot="1" x14ac:dyDescent="0.3">
      <c r="A6" s="111" t="s">
        <v>0</v>
      </c>
      <c r="B6" s="112" t="s">
        <v>325</v>
      </c>
      <c r="C6" s="113" t="s">
        <v>326</v>
      </c>
      <c r="D6" s="113" t="s">
        <v>16</v>
      </c>
      <c r="E6" s="113" t="s">
        <v>326</v>
      </c>
      <c r="F6" s="113" t="s">
        <v>16</v>
      </c>
      <c r="G6" s="113" t="s">
        <v>326</v>
      </c>
      <c r="H6" s="113" t="s">
        <v>16</v>
      </c>
      <c r="I6" s="113" t="s">
        <v>326</v>
      </c>
      <c r="J6" s="113" t="s">
        <v>16</v>
      </c>
      <c r="K6" s="113" t="s">
        <v>326</v>
      </c>
      <c r="L6" s="113" t="s">
        <v>16</v>
      </c>
      <c r="M6" s="113" t="s">
        <v>326</v>
      </c>
      <c r="N6" s="113" t="s">
        <v>16</v>
      </c>
      <c r="O6" s="113" t="s">
        <v>326</v>
      </c>
      <c r="P6" s="113" t="s">
        <v>16</v>
      </c>
      <c r="Q6" s="182"/>
    </row>
    <row r="7" spans="1:25" s="22" customFormat="1" ht="15.75" thickBot="1" x14ac:dyDescent="0.3">
      <c r="A7" s="94"/>
      <c r="B7" s="44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182"/>
    </row>
    <row r="8" spans="1:25" s="22" customFormat="1" ht="68.25" thickBot="1" x14ac:dyDescent="0.3">
      <c r="A8" s="116" t="s">
        <v>644</v>
      </c>
      <c r="B8" s="131" t="s">
        <v>327</v>
      </c>
      <c r="C8" s="117">
        <f t="shared" ref="C8:P8" si="0">C9+C11+C17+C20</f>
        <v>0</v>
      </c>
      <c r="D8" s="117">
        <f t="shared" si="0"/>
        <v>0</v>
      </c>
      <c r="E8" s="117">
        <f t="shared" si="0"/>
        <v>1882451.35</v>
      </c>
      <c r="F8" s="117">
        <f t="shared" si="0"/>
        <v>1591142</v>
      </c>
      <c r="G8" s="117">
        <f t="shared" si="0"/>
        <v>6373763.0200000005</v>
      </c>
      <c r="H8" s="117">
        <f t="shared" si="0"/>
        <v>5388033.7100000009</v>
      </c>
      <c r="I8" s="117">
        <f t="shared" si="0"/>
        <v>3350408.69</v>
      </c>
      <c r="J8" s="117">
        <f t="shared" si="0"/>
        <v>2828200.16</v>
      </c>
      <c r="K8" s="117">
        <f t="shared" si="0"/>
        <v>363807.783</v>
      </c>
      <c r="L8" s="117">
        <f t="shared" si="0"/>
        <v>309236.34999999998</v>
      </c>
      <c r="M8" s="117">
        <f t="shared" si="0"/>
        <v>0</v>
      </c>
      <c r="N8" s="117">
        <f t="shared" si="0"/>
        <v>0</v>
      </c>
      <c r="O8" s="117">
        <f t="shared" si="0"/>
        <v>11970430.843</v>
      </c>
      <c r="P8" s="117">
        <f t="shared" si="0"/>
        <v>10116612.220000001</v>
      </c>
      <c r="Q8" s="182"/>
    </row>
    <row r="9" spans="1:25" s="22" customFormat="1" ht="50.25" customHeight="1" thickBot="1" x14ac:dyDescent="0.3">
      <c r="A9" s="132" t="s">
        <v>25</v>
      </c>
      <c r="B9" s="112" t="s">
        <v>328</v>
      </c>
      <c r="C9" s="133">
        <f t="shared" ref="C9:P9" si="1">C10</f>
        <v>0</v>
      </c>
      <c r="D9" s="133">
        <f t="shared" si="1"/>
        <v>0</v>
      </c>
      <c r="E9" s="133">
        <f t="shared" si="1"/>
        <v>0</v>
      </c>
      <c r="F9" s="133">
        <f t="shared" si="1"/>
        <v>0</v>
      </c>
      <c r="G9" s="133">
        <f t="shared" si="1"/>
        <v>363807.77</v>
      </c>
      <c r="H9" s="133">
        <f t="shared" si="1"/>
        <v>309236.34000000003</v>
      </c>
      <c r="I9" s="133">
        <f t="shared" si="1"/>
        <v>363807.78</v>
      </c>
      <c r="J9" s="133">
        <f t="shared" si="1"/>
        <v>309236.34000000003</v>
      </c>
      <c r="K9" s="133">
        <f t="shared" si="1"/>
        <v>363807.783</v>
      </c>
      <c r="L9" s="133">
        <f t="shared" si="1"/>
        <v>309236.34999999998</v>
      </c>
      <c r="M9" s="133">
        <f t="shared" si="1"/>
        <v>0</v>
      </c>
      <c r="N9" s="133">
        <f t="shared" si="1"/>
        <v>0</v>
      </c>
      <c r="O9" s="133">
        <f t="shared" si="1"/>
        <v>1091423.3330000001</v>
      </c>
      <c r="P9" s="133">
        <f t="shared" si="1"/>
        <v>927709.03</v>
      </c>
      <c r="Q9" s="96"/>
    </row>
    <row r="10" spans="1:25" s="22" customFormat="1" ht="51.75" thickBot="1" x14ac:dyDescent="0.3">
      <c r="A10" s="132" t="s">
        <v>329</v>
      </c>
      <c r="B10" s="118" t="s">
        <v>28</v>
      </c>
      <c r="C10" s="133">
        <v>0</v>
      </c>
      <c r="D10" s="133">
        <v>0</v>
      </c>
      <c r="E10" s="133">
        <v>0</v>
      </c>
      <c r="F10" s="133">
        <v>0</v>
      </c>
      <c r="G10" s="133">
        <v>363807.77</v>
      </c>
      <c r="H10" s="133">
        <v>309236.34000000003</v>
      </c>
      <c r="I10" s="133">
        <v>363807.78</v>
      </c>
      <c r="J10" s="133">
        <v>309236.34000000003</v>
      </c>
      <c r="K10" s="133">
        <v>363807.783</v>
      </c>
      <c r="L10" s="133">
        <v>309236.34999999998</v>
      </c>
      <c r="M10" s="133">
        <v>0</v>
      </c>
      <c r="N10" s="133">
        <v>0</v>
      </c>
      <c r="O10" s="133">
        <f>G10+I10+K10</f>
        <v>1091423.3330000001</v>
      </c>
      <c r="P10" s="133">
        <f>H10+J10+L10</f>
        <v>927709.03</v>
      </c>
      <c r="Q10" s="182"/>
      <c r="R10" s="21"/>
      <c r="S10" s="21"/>
    </row>
    <row r="11" spans="1:25" s="22" customFormat="1" ht="120" customHeight="1" thickBot="1" x14ac:dyDescent="0.3">
      <c r="A11" s="132" t="s">
        <v>330</v>
      </c>
      <c r="B11" s="112" t="s">
        <v>32</v>
      </c>
      <c r="C11" s="133">
        <f t="shared" ref="C11:O11" si="2">C12+C13+C14</f>
        <v>0</v>
      </c>
      <c r="D11" s="133">
        <f t="shared" si="2"/>
        <v>0</v>
      </c>
      <c r="E11" s="133">
        <f>SUM(E12:E16)</f>
        <v>0</v>
      </c>
      <c r="F11" s="133">
        <f>SUM(F12:F16)</f>
        <v>0</v>
      </c>
      <c r="G11" s="133">
        <f>SUM(G12:G16)</f>
        <v>2301375.52</v>
      </c>
      <c r="H11" s="133">
        <f t="shared" si="2"/>
        <v>1956178.3800000001</v>
      </c>
      <c r="I11" s="133">
        <f t="shared" si="2"/>
        <v>2071884.31</v>
      </c>
      <c r="J11" s="133">
        <f t="shared" si="2"/>
        <v>1741454.83</v>
      </c>
      <c r="K11" s="133">
        <f t="shared" si="2"/>
        <v>0</v>
      </c>
      <c r="L11" s="133">
        <f t="shared" si="2"/>
        <v>0</v>
      </c>
      <c r="M11" s="133">
        <f t="shared" si="2"/>
        <v>0</v>
      </c>
      <c r="N11" s="133">
        <f t="shared" si="2"/>
        <v>0</v>
      </c>
      <c r="O11" s="133">
        <f t="shared" si="2"/>
        <v>4373259.83</v>
      </c>
      <c r="P11" s="133">
        <f>SUM(P12:P16)</f>
        <v>3697633.21</v>
      </c>
      <c r="Q11" s="182"/>
    </row>
    <row r="12" spans="1:25" s="22" customFormat="1" ht="71.25" customHeight="1" thickBot="1" x14ac:dyDescent="0.3">
      <c r="A12" s="466" t="s">
        <v>331</v>
      </c>
      <c r="B12" s="114" t="s">
        <v>34</v>
      </c>
      <c r="C12" s="115">
        <v>0</v>
      </c>
      <c r="D12" s="115">
        <v>0</v>
      </c>
      <c r="E12" s="115">
        <v>0</v>
      </c>
      <c r="F12" s="115">
        <v>0</v>
      </c>
      <c r="G12" s="115">
        <v>0</v>
      </c>
      <c r="H12" s="115">
        <v>0</v>
      </c>
      <c r="I12" s="115">
        <v>1346402.59</v>
      </c>
      <c r="J12" s="115">
        <v>1124795.3600000001</v>
      </c>
      <c r="K12" s="115">
        <v>0</v>
      </c>
      <c r="L12" s="115">
        <v>0</v>
      </c>
      <c r="M12" s="115">
        <v>0</v>
      </c>
      <c r="N12" s="115">
        <v>0</v>
      </c>
      <c r="O12" s="115">
        <f t="shared" ref="O12:P14" si="3">E12+G12+I12</f>
        <v>1346402.59</v>
      </c>
      <c r="P12" s="115">
        <f t="shared" si="3"/>
        <v>1124795.3600000001</v>
      </c>
      <c r="Q12" s="182"/>
      <c r="R12" s="21"/>
      <c r="S12" s="21"/>
    </row>
    <row r="13" spans="1:25" s="22" customFormat="1" ht="56.25" customHeight="1" thickBot="1" x14ac:dyDescent="0.3">
      <c r="A13" s="181" t="s">
        <v>332</v>
      </c>
      <c r="B13" s="114" t="s">
        <v>36</v>
      </c>
      <c r="C13" s="115">
        <v>0</v>
      </c>
      <c r="D13" s="115">
        <v>0</v>
      </c>
      <c r="E13" s="115">
        <v>0</v>
      </c>
      <c r="F13" s="115">
        <v>0</v>
      </c>
      <c r="G13" s="115">
        <v>1736421.78</v>
      </c>
      <c r="H13" s="115">
        <v>1475958.35</v>
      </c>
      <c r="I13" s="115">
        <v>0</v>
      </c>
      <c r="J13" s="115">
        <v>0</v>
      </c>
      <c r="K13" s="115">
        <v>0</v>
      </c>
      <c r="L13" s="115">
        <v>0</v>
      </c>
      <c r="M13" s="115">
        <v>0</v>
      </c>
      <c r="N13" s="115">
        <v>0</v>
      </c>
      <c r="O13" s="115">
        <f>SUM(C13,E13,G13,I13,K13,M13)</f>
        <v>1736421.78</v>
      </c>
      <c r="P13" s="115">
        <f>SUM(D13,F13,H13,J13,L13,N13)</f>
        <v>1475958.35</v>
      </c>
      <c r="Q13" s="182"/>
      <c r="R13" s="21"/>
      <c r="S13" s="21"/>
    </row>
    <row r="14" spans="1:25" s="22" customFormat="1" x14ac:dyDescent="0.25">
      <c r="A14" s="600" t="s">
        <v>333</v>
      </c>
      <c r="B14" s="603" t="s">
        <v>38</v>
      </c>
      <c r="C14" s="606">
        <v>0</v>
      </c>
      <c r="D14" s="606">
        <v>0</v>
      </c>
      <c r="E14" s="606">
        <v>0</v>
      </c>
      <c r="F14" s="606">
        <v>0</v>
      </c>
      <c r="G14" s="606">
        <v>564953.74</v>
      </c>
      <c r="H14" s="606">
        <v>480220.03</v>
      </c>
      <c r="I14" s="606">
        <v>725481.72</v>
      </c>
      <c r="J14" s="606">
        <v>616659.47</v>
      </c>
      <c r="K14" s="606">
        <v>0</v>
      </c>
      <c r="L14" s="606">
        <v>0</v>
      </c>
      <c r="M14" s="606">
        <v>0</v>
      </c>
      <c r="N14" s="606">
        <v>0</v>
      </c>
      <c r="O14" s="606">
        <f t="shared" si="3"/>
        <v>1290435.46</v>
      </c>
      <c r="P14" s="606">
        <f t="shared" si="3"/>
        <v>1096879.5</v>
      </c>
      <c r="Q14" s="609"/>
    </row>
    <row r="15" spans="1:25" s="22" customFormat="1" x14ac:dyDescent="0.25">
      <c r="A15" s="601"/>
      <c r="B15" s="604"/>
      <c r="C15" s="607"/>
      <c r="D15" s="607"/>
      <c r="E15" s="607"/>
      <c r="F15" s="607"/>
      <c r="G15" s="607"/>
      <c r="H15" s="607"/>
      <c r="I15" s="607"/>
      <c r="J15" s="607"/>
      <c r="K15" s="607"/>
      <c r="L15" s="607"/>
      <c r="M15" s="607"/>
      <c r="N15" s="607"/>
      <c r="O15" s="607"/>
      <c r="P15" s="607"/>
      <c r="Q15" s="609"/>
    </row>
    <row r="16" spans="1:25" s="22" customFormat="1" ht="31.5" customHeight="1" thickBot="1" x14ac:dyDescent="0.3">
      <c r="A16" s="602"/>
      <c r="B16" s="605"/>
      <c r="C16" s="608"/>
      <c r="D16" s="608"/>
      <c r="E16" s="608"/>
      <c r="F16" s="608"/>
      <c r="G16" s="608"/>
      <c r="H16" s="608"/>
      <c r="I16" s="608"/>
      <c r="J16" s="608"/>
      <c r="K16" s="608"/>
      <c r="L16" s="608"/>
      <c r="M16" s="608"/>
      <c r="N16" s="608"/>
      <c r="O16" s="608"/>
      <c r="P16" s="608"/>
      <c r="Q16" s="609"/>
      <c r="R16" s="21"/>
      <c r="S16" s="21"/>
    </row>
    <row r="17" spans="1:19" s="22" customFormat="1" ht="78.75" customHeight="1" thickBot="1" x14ac:dyDescent="0.3">
      <c r="A17" s="132" t="s">
        <v>334</v>
      </c>
      <c r="B17" s="112" t="s">
        <v>41</v>
      </c>
      <c r="C17" s="133">
        <f t="shared" ref="C17:P17" si="4">C18+C19</f>
        <v>0</v>
      </c>
      <c r="D17" s="133">
        <f t="shared" si="4"/>
        <v>0</v>
      </c>
      <c r="E17" s="133">
        <f t="shared" si="4"/>
        <v>1882451.35</v>
      </c>
      <c r="F17" s="133">
        <f t="shared" si="4"/>
        <v>1591142</v>
      </c>
      <c r="G17" s="133">
        <f t="shared" si="4"/>
        <v>3708579.7300000004</v>
      </c>
      <c r="H17" s="133">
        <f t="shared" si="4"/>
        <v>3122618.99</v>
      </c>
      <c r="I17" s="133">
        <f t="shared" si="4"/>
        <v>0</v>
      </c>
      <c r="J17" s="133">
        <f t="shared" si="4"/>
        <v>0</v>
      </c>
      <c r="K17" s="133">
        <f t="shared" si="4"/>
        <v>0</v>
      </c>
      <c r="L17" s="133">
        <f t="shared" si="4"/>
        <v>0</v>
      </c>
      <c r="M17" s="133">
        <f t="shared" si="4"/>
        <v>0</v>
      </c>
      <c r="N17" s="133">
        <f t="shared" si="4"/>
        <v>0</v>
      </c>
      <c r="O17" s="133">
        <f t="shared" si="4"/>
        <v>5591031.0800000001</v>
      </c>
      <c r="P17" s="133">
        <f t="shared" si="4"/>
        <v>4713760.99</v>
      </c>
      <c r="Q17" s="182"/>
    </row>
    <row r="18" spans="1:19" s="22" customFormat="1" ht="64.5" thickBot="1" x14ac:dyDescent="0.3">
      <c r="A18" s="181" t="s">
        <v>335</v>
      </c>
      <c r="B18" s="114" t="s">
        <v>43</v>
      </c>
      <c r="C18" s="115">
        <v>0</v>
      </c>
      <c r="D18" s="115">
        <v>0</v>
      </c>
      <c r="E18" s="115">
        <v>1882451.35</v>
      </c>
      <c r="F18" s="115">
        <v>1591142</v>
      </c>
      <c r="G18" s="115">
        <v>2121656.2200000002</v>
      </c>
      <c r="H18" s="115">
        <v>1773734</v>
      </c>
      <c r="I18" s="115">
        <v>0</v>
      </c>
      <c r="J18" s="115">
        <v>0</v>
      </c>
      <c r="K18" s="115">
        <v>0</v>
      </c>
      <c r="L18" s="115">
        <v>0</v>
      </c>
      <c r="M18" s="115">
        <v>0</v>
      </c>
      <c r="N18" s="115">
        <v>0</v>
      </c>
      <c r="O18" s="115">
        <f>SUM(E18,G18)</f>
        <v>4004107.5700000003</v>
      </c>
      <c r="P18" s="115">
        <f>SUM(F18,H18)</f>
        <v>3364876</v>
      </c>
      <c r="Q18" s="182"/>
      <c r="R18" s="21"/>
      <c r="S18" s="21"/>
    </row>
    <row r="19" spans="1:19" s="22" customFormat="1" ht="55.5" customHeight="1" thickBot="1" x14ac:dyDescent="0.3">
      <c r="A19" s="140" t="s">
        <v>336</v>
      </c>
      <c r="B19" s="141" t="s">
        <v>46</v>
      </c>
      <c r="C19" s="115">
        <v>0</v>
      </c>
      <c r="D19" s="115">
        <v>0</v>
      </c>
      <c r="E19" s="115">
        <v>0</v>
      </c>
      <c r="F19" s="115">
        <v>0</v>
      </c>
      <c r="G19" s="115">
        <v>1586923.51</v>
      </c>
      <c r="H19" s="115">
        <v>1348884.99</v>
      </c>
      <c r="I19" s="115">
        <v>0</v>
      </c>
      <c r="J19" s="115">
        <v>0</v>
      </c>
      <c r="K19" s="115">
        <v>0</v>
      </c>
      <c r="L19" s="115">
        <v>0</v>
      </c>
      <c r="M19" s="115">
        <v>0</v>
      </c>
      <c r="N19" s="115">
        <v>0</v>
      </c>
      <c r="O19" s="115">
        <f>C19+E19+G19+I19+K19+M19</f>
        <v>1586923.51</v>
      </c>
      <c r="P19" s="115">
        <f>F19+H19+J19+L19+N19</f>
        <v>1348884.99</v>
      </c>
      <c r="Q19" s="182"/>
      <c r="R19" s="21"/>
      <c r="S19" s="21"/>
    </row>
    <row r="20" spans="1:19" s="22" customFormat="1" ht="42" customHeight="1" thickBot="1" x14ac:dyDescent="0.3">
      <c r="A20" s="132" t="s">
        <v>337</v>
      </c>
      <c r="B20" s="112" t="s">
        <v>49</v>
      </c>
      <c r="C20" s="133">
        <f>C21+C22</f>
        <v>0</v>
      </c>
      <c r="D20" s="133">
        <f>D21+D22</f>
        <v>0</v>
      </c>
      <c r="E20" s="133">
        <f>E21+E22</f>
        <v>0</v>
      </c>
      <c r="F20" s="133">
        <f>F21+F22</f>
        <v>0</v>
      </c>
      <c r="G20" s="133">
        <f>SUM(G21:G22)</f>
        <v>0</v>
      </c>
      <c r="H20" s="133">
        <f>SUM(H21:H22)</f>
        <v>0</v>
      </c>
      <c r="I20" s="133">
        <f t="shared" ref="I20:P20" si="5">I21+I22</f>
        <v>914716.6</v>
      </c>
      <c r="J20" s="133">
        <f t="shared" si="5"/>
        <v>777508.99</v>
      </c>
      <c r="K20" s="133">
        <f t="shared" si="5"/>
        <v>0</v>
      </c>
      <c r="L20" s="133">
        <f t="shared" si="5"/>
        <v>0</v>
      </c>
      <c r="M20" s="133">
        <f t="shared" si="5"/>
        <v>0</v>
      </c>
      <c r="N20" s="133">
        <f t="shared" si="5"/>
        <v>0</v>
      </c>
      <c r="O20" s="133">
        <f t="shared" si="5"/>
        <v>914716.6</v>
      </c>
      <c r="P20" s="133">
        <f t="shared" si="5"/>
        <v>777508.99</v>
      </c>
      <c r="Q20" s="182"/>
      <c r="R20" s="21"/>
    </row>
    <row r="21" spans="1:19" s="22" customFormat="1" ht="60.75" customHeight="1" thickBot="1" x14ac:dyDescent="0.3">
      <c r="A21" s="181" t="s">
        <v>338</v>
      </c>
      <c r="B21" s="114" t="s">
        <v>51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829281.2</v>
      </c>
      <c r="J21" s="115">
        <v>704888.99</v>
      </c>
      <c r="K21" s="115">
        <v>0</v>
      </c>
      <c r="L21" s="115">
        <v>0</v>
      </c>
      <c r="M21" s="115">
        <v>0</v>
      </c>
      <c r="N21" s="115">
        <v>0</v>
      </c>
      <c r="O21" s="115">
        <v>829281.2</v>
      </c>
      <c r="P21" s="115">
        <v>704888.99</v>
      </c>
      <c r="Q21" s="182"/>
      <c r="R21" s="21"/>
      <c r="S21" s="21"/>
    </row>
    <row r="22" spans="1:19" s="22" customFormat="1" ht="115.5" thickBot="1" x14ac:dyDescent="0.3">
      <c r="A22" s="181" t="s">
        <v>339</v>
      </c>
      <c r="B22" s="591" t="s">
        <v>933</v>
      </c>
      <c r="C22" s="115">
        <v>0</v>
      </c>
      <c r="D22" s="115">
        <v>0</v>
      </c>
      <c r="E22" s="115">
        <v>0</v>
      </c>
      <c r="F22" s="115">
        <v>0</v>
      </c>
      <c r="G22" s="115">
        <v>0</v>
      </c>
      <c r="H22" s="115">
        <v>0</v>
      </c>
      <c r="I22" s="115">
        <v>85435.4</v>
      </c>
      <c r="J22" s="115">
        <v>72620</v>
      </c>
      <c r="K22" s="115">
        <v>0</v>
      </c>
      <c r="L22" s="115">
        <v>0</v>
      </c>
      <c r="M22" s="115">
        <v>0</v>
      </c>
      <c r="N22" s="115">
        <v>0</v>
      </c>
      <c r="O22" s="115">
        <f>SUM(I22)</f>
        <v>85435.4</v>
      </c>
      <c r="P22" s="115">
        <f>SUM(J22)</f>
        <v>72620</v>
      </c>
      <c r="Q22" s="182"/>
      <c r="R22" s="21"/>
      <c r="S22" s="21"/>
    </row>
    <row r="23" spans="1:19" s="22" customFormat="1" ht="51.75" thickBot="1" x14ac:dyDescent="0.3">
      <c r="A23" s="555" t="s">
        <v>970</v>
      </c>
      <c r="B23" s="556" t="s">
        <v>971</v>
      </c>
      <c r="C23" s="557">
        <v>0</v>
      </c>
      <c r="D23" s="557">
        <v>0</v>
      </c>
      <c r="E23" s="557">
        <v>0</v>
      </c>
      <c r="F23" s="557">
        <v>0</v>
      </c>
      <c r="G23" s="557">
        <v>0</v>
      </c>
      <c r="H23" s="557">
        <v>0</v>
      </c>
      <c r="I23" s="557">
        <v>890989.87</v>
      </c>
      <c r="J23" s="557">
        <v>757341.3</v>
      </c>
      <c r="K23" s="557">
        <v>1389820.07</v>
      </c>
      <c r="L23" s="557">
        <v>1181346.3700000001</v>
      </c>
      <c r="M23" s="557">
        <v>0</v>
      </c>
      <c r="N23" s="557">
        <v>0</v>
      </c>
      <c r="O23" s="557">
        <f>SUM(I23,K23)</f>
        <v>2280809.94</v>
      </c>
      <c r="P23" s="557">
        <f>SUM(J23,L23)</f>
        <v>1938687.6700000002</v>
      </c>
      <c r="Q23" s="536"/>
      <c r="R23" s="21"/>
      <c r="S23" s="21"/>
    </row>
    <row r="24" spans="1:19" s="22" customFormat="1" ht="54.75" thickBot="1" x14ac:dyDescent="0.3">
      <c r="A24" s="116" t="s">
        <v>645</v>
      </c>
      <c r="B24" s="134" t="s">
        <v>700</v>
      </c>
      <c r="C24" s="117">
        <f t="shared" ref="C24:P24" si="6">C25+C35</f>
        <v>0</v>
      </c>
      <c r="D24" s="117">
        <f t="shared" si="6"/>
        <v>0</v>
      </c>
      <c r="E24" s="117">
        <f t="shared" si="6"/>
        <v>7380273.7200000007</v>
      </c>
      <c r="F24" s="117">
        <f t="shared" si="6"/>
        <v>6206158.0600000005</v>
      </c>
      <c r="G24" s="117">
        <f>G25+G35</f>
        <v>69043888.590000004</v>
      </c>
      <c r="H24" s="117">
        <f t="shared" si="6"/>
        <v>50545856.689999998</v>
      </c>
      <c r="I24" s="117">
        <f t="shared" si="6"/>
        <v>31851271.829999998</v>
      </c>
      <c r="J24" s="117">
        <f t="shared" si="6"/>
        <v>26754709.520000003</v>
      </c>
      <c r="K24" s="117">
        <f t="shared" si="6"/>
        <v>5454115.419999999</v>
      </c>
      <c r="L24" s="117">
        <f t="shared" si="6"/>
        <v>4569193.51</v>
      </c>
      <c r="M24" s="117">
        <f t="shared" si="6"/>
        <v>0</v>
      </c>
      <c r="N24" s="117">
        <f t="shared" si="6"/>
        <v>0</v>
      </c>
      <c r="O24" s="117">
        <f t="shared" si="6"/>
        <v>113729539.57000001</v>
      </c>
      <c r="P24" s="117">
        <f t="shared" si="6"/>
        <v>88075917.780000001</v>
      </c>
      <c r="Q24" s="182"/>
    </row>
    <row r="25" spans="1:19" s="22" customFormat="1" ht="85.5" customHeight="1" thickBot="1" x14ac:dyDescent="0.3">
      <c r="A25" s="132" t="s">
        <v>55</v>
      </c>
      <c r="B25" s="112" t="s">
        <v>56</v>
      </c>
      <c r="C25" s="133">
        <f t="shared" ref="C25:O25" si="7">SUM(C26:C34)</f>
        <v>0</v>
      </c>
      <c r="D25" s="133">
        <f t="shared" si="7"/>
        <v>0</v>
      </c>
      <c r="E25" s="133">
        <f>SUM(E26:E34)</f>
        <v>4833807.99</v>
      </c>
      <c r="F25" s="133">
        <f t="shared" si="7"/>
        <v>4108465.45</v>
      </c>
      <c r="G25" s="133">
        <f>SUM(G26:G34)</f>
        <v>30499124.990000002</v>
      </c>
      <c r="H25" s="133">
        <f t="shared" si="7"/>
        <v>24641276.599999998</v>
      </c>
      <c r="I25" s="133">
        <f t="shared" si="7"/>
        <v>20710354.84</v>
      </c>
      <c r="J25" s="133">
        <f t="shared" si="7"/>
        <v>17603650.920000002</v>
      </c>
      <c r="K25" s="133">
        <f t="shared" si="7"/>
        <v>974808.39</v>
      </c>
      <c r="L25" s="133">
        <f t="shared" si="7"/>
        <v>828587.13</v>
      </c>
      <c r="M25" s="133">
        <f t="shared" si="7"/>
        <v>0</v>
      </c>
      <c r="N25" s="133">
        <f t="shared" si="7"/>
        <v>0</v>
      </c>
      <c r="O25" s="133">
        <f t="shared" si="7"/>
        <v>57018096.210000001</v>
      </c>
      <c r="P25" s="133">
        <f>SUM(P26:P34)</f>
        <v>47181980.100000001</v>
      </c>
      <c r="Q25" s="182"/>
      <c r="R25" s="21"/>
    </row>
    <row r="26" spans="1:19" s="22" customFormat="1" ht="64.5" thickBot="1" x14ac:dyDescent="0.3">
      <c r="A26" s="531" t="s">
        <v>340</v>
      </c>
      <c r="B26" s="114" t="s">
        <v>58</v>
      </c>
      <c r="C26" s="115">
        <v>0</v>
      </c>
      <c r="D26" s="115">
        <v>0</v>
      </c>
      <c r="E26" s="115">
        <v>2015304.99</v>
      </c>
      <c r="F26" s="115">
        <v>1713009</v>
      </c>
      <c r="G26" s="115">
        <v>13368406.390000001</v>
      </c>
      <c r="H26" s="115">
        <v>11109375.619999999</v>
      </c>
      <c r="I26" s="115">
        <v>7427648.5199999996</v>
      </c>
      <c r="J26" s="115">
        <v>6313501.2400000002</v>
      </c>
      <c r="K26" s="115">
        <v>861231.92</v>
      </c>
      <c r="L26" s="115">
        <v>732047.13</v>
      </c>
      <c r="M26" s="115">
        <v>0</v>
      </c>
      <c r="N26" s="115">
        <v>0</v>
      </c>
      <c r="O26" s="115">
        <f>SUM(E26,G26,I26,K26,M26)</f>
        <v>23672591.82</v>
      </c>
      <c r="P26" s="115">
        <f>SUM(F26,H26,J26,L26,N26)</f>
        <v>19867932.989999998</v>
      </c>
      <c r="Q26" s="182"/>
      <c r="R26" s="21"/>
      <c r="S26" s="21"/>
    </row>
    <row r="27" spans="1:19" s="22" customFormat="1" ht="55.5" customHeight="1" thickBot="1" x14ac:dyDescent="0.3">
      <c r="A27" s="181" t="s">
        <v>341</v>
      </c>
      <c r="B27" s="114" t="s">
        <v>61</v>
      </c>
      <c r="C27" s="115">
        <v>0</v>
      </c>
      <c r="D27" s="115">
        <v>0</v>
      </c>
      <c r="E27" s="115">
        <v>1568372</v>
      </c>
      <c r="F27" s="115">
        <v>1332845.45</v>
      </c>
      <c r="G27" s="115">
        <v>4022475</v>
      </c>
      <c r="H27" s="115">
        <v>3419103.6</v>
      </c>
      <c r="I27" s="115">
        <v>4391383.83</v>
      </c>
      <c r="J27" s="115">
        <v>3732675.8</v>
      </c>
      <c r="K27" s="115">
        <v>0</v>
      </c>
      <c r="L27" s="115">
        <v>0</v>
      </c>
      <c r="M27" s="115">
        <v>0</v>
      </c>
      <c r="N27" s="115">
        <v>0</v>
      </c>
      <c r="O27" s="115">
        <f>SUM(E27,G27,I27,M27)</f>
        <v>9982230.8300000001</v>
      </c>
      <c r="P27" s="115">
        <f>SUM(F27,H27,J27,N27)</f>
        <v>8484624.8499999996</v>
      </c>
      <c r="Q27" s="182"/>
      <c r="R27" s="21"/>
      <c r="S27" s="21"/>
    </row>
    <row r="28" spans="1:19" s="22" customFormat="1" ht="51.75" thickBot="1" x14ac:dyDescent="0.3">
      <c r="A28" s="181" t="s">
        <v>63</v>
      </c>
      <c r="B28" s="114" t="s">
        <v>64</v>
      </c>
      <c r="C28" s="115">
        <v>0</v>
      </c>
      <c r="D28" s="115">
        <v>0</v>
      </c>
      <c r="E28" s="115">
        <v>0</v>
      </c>
      <c r="F28" s="115">
        <v>0</v>
      </c>
      <c r="G28" s="115">
        <v>4239580</v>
      </c>
      <c r="H28" s="115">
        <v>3364575</v>
      </c>
      <c r="I28" s="115">
        <v>2691833.41</v>
      </c>
      <c r="J28" s="115">
        <v>2288058</v>
      </c>
      <c r="K28" s="115">
        <v>0</v>
      </c>
      <c r="L28" s="115">
        <v>0</v>
      </c>
      <c r="M28" s="115">
        <v>0</v>
      </c>
      <c r="N28" s="115">
        <v>0</v>
      </c>
      <c r="O28" s="115">
        <f>SUM(G28,I28)</f>
        <v>6931413.4100000001</v>
      </c>
      <c r="P28" s="115">
        <f>SUM(H28,J28)</f>
        <v>5652633</v>
      </c>
      <c r="Q28" s="182"/>
      <c r="R28" s="21"/>
      <c r="S28" s="21"/>
    </row>
    <row r="29" spans="1:19" s="22" customFormat="1" ht="39" thickBot="1" x14ac:dyDescent="0.3">
      <c r="A29" s="181" t="s">
        <v>342</v>
      </c>
      <c r="B29" s="114" t="s">
        <v>378</v>
      </c>
      <c r="C29" s="115">
        <v>0</v>
      </c>
      <c r="D29" s="115">
        <v>0</v>
      </c>
      <c r="E29" s="115">
        <v>1250131</v>
      </c>
      <c r="F29" s="115">
        <v>1062611</v>
      </c>
      <c r="G29" s="115">
        <v>7613064.5999999996</v>
      </c>
      <c r="H29" s="115">
        <v>5680964.0599999996</v>
      </c>
      <c r="I29" s="115">
        <v>0</v>
      </c>
      <c r="J29" s="115">
        <v>0</v>
      </c>
      <c r="K29" s="115">
        <v>0</v>
      </c>
      <c r="L29" s="115">
        <v>0</v>
      </c>
      <c r="M29" s="115">
        <v>0</v>
      </c>
      <c r="N29" s="115">
        <v>0</v>
      </c>
      <c r="O29" s="115">
        <f>SUM(C29,E29,G29,I29,K29,M29)</f>
        <v>8863195.5999999996</v>
      </c>
      <c r="P29" s="115">
        <f>SUM(D29,F29,H29,J29,L29,N29)</f>
        <v>6743575.0599999996</v>
      </c>
      <c r="Q29" s="45"/>
      <c r="R29" s="21"/>
      <c r="S29" s="21"/>
    </row>
    <row r="30" spans="1:19" s="22" customFormat="1" ht="39" thickBot="1" x14ac:dyDescent="0.3">
      <c r="A30" s="181" t="s">
        <v>343</v>
      </c>
      <c r="B30" s="114" t="s">
        <v>379</v>
      </c>
      <c r="C30" s="115">
        <v>0</v>
      </c>
      <c r="D30" s="115">
        <v>0</v>
      </c>
      <c r="E30" s="115">
        <v>0</v>
      </c>
      <c r="F30" s="115">
        <v>0</v>
      </c>
      <c r="G30" s="115">
        <v>1028446</v>
      </c>
      <c r="H30" s="115">
        <v>874178.32</v>
      </c>
      <c r="I30" s="115">
        <v>1202255.08</v>
      </c>
      <c r="J30" s="115">
        <v>1021766.88</v>
      </c>
      <c r="K30" s="115">
        <v>0</v>
      </c>
      <c r="L30" s="115">
        <v>0</v>
      </c>
      <c r="M30" s="115">
        <v>0</v>
      </c>
      <c r="N30" s="115">
        <v>0</v>
      </c>
      <c r="O30" s="115">
        <f>SUM(C30,E30,G30,I30,K30,M30)</f>
        <v>2230701.08</v>
      </c>
      <c r="P30" s="115">
        <f>SUM(D30,F30,H30,J30,M30)</f>
        <v>1895945.2</v>
      </c>
      <c r="Q30" s="182"/>
      <c r="R30" s="21"/>
      <c r="S30" s="21"/>
    </row>
    <row r="31" spans="1:19" s="22" customFormat="1" ht="83.25" customHeight="1" thickBot="1" x14ac:dyDescent="0.3">
      <c r="A31" s="181" t="s">
        <v>344</v>
      </c>
      <c r="B31" s="114" t="s">
        <v>70</v>
      </c>
      <c r="C31" s="115">
        <v>0</v>
      </c>
      <c r="D31" s="115">
        <v>0</v>
      </c>
      <c r="E31" s="115">
        <v>0</v>
      </c>
      <c r="F31" s="115">
        <v>0</v>
      </c>
      <c r="G31" s="115">
        <v>227153</v>
      </c>
      <c r="H31" s="115">
        <v>193080</v>
      </c>
      <c r="I31" s="115">
        <v>0</v>
      </c>
      <c r="J31" s="115">
        <v>0</v>
      </c>
      <c r="K31" s="115">
        <v>113576.47</v>
      </c>
      <c r="L31" s="115">
        <v>96540</v>
      </c>
      <c r="M31" s="115">
        <v>0</v>
      </c>
      <c r="N31" s="115">
        <v>0</v>
      </c>
      <c r="O31" s="115">
        <f>SUM(G31,K31)</f>
        <v>340729.47</v>
      </c>
      <c r="P31" s="115">
        <v>289620</v>
      </c>
      <c r="Q31" s="182"/>
      <c r="R31" s="21"/>
      <c r="S31" s="21"/>
    </row>
    <row r="32" spans="1:19" s="22" customFormat="1" ht="24" customHeight="1" x14ac:dyDescent="0.25">
      <c r="A32" s="600" t="s">
        <v>345</v>
      </c>
      <c r="B32" s="603" t="s">
        <v>380</v>
      </c>
      <c r="C32" s="606">
        <v>0</v>
      </c>
      <c r="D32" s="606">
        <v>0</v>
      </c>
      <c r="E32" s="606">
        <v>0</v>
      </c>
      <c r="F32" s="606">
        <v>0</v>
      </c>
      <c r="G32" s="606">
        <v>0</v>
      </c>
      <c r="H32" s="606">
        <v>0</v>
      </c>
      <c r="I32" s="606">
        <v>4997234</v>
      </c>
      <c r="J32" s="606">
        <v>4247649</v>
      </c>
      <c r="K32" s="606">
        <v>0</v>
      </c>
      <c r="L32" s="606">
        <v>0</v>
      </c>
      <c r="M32" s="606">
        <v>0</v>
      </c>
      <c r="N32" s="606">
        <v>0</v>
      </c>
      <c r="O32" s="606">
        <v>4997234</v>
      </c>
      <c r="P32" s="606">
        <v>4247649</v>
      </c>
      <c r="Q32" s="609"/>
    </row>
    <row r="33" spans="1:19" s="22" customFormat="1" ht="24" customHeight="1" x14ac:dyDescent="0.25">
      <c r="A33" s="601"/>
      <c r="B33" s="604"/>
      <c r="C33" s="607"/>
      <c r="D33" s="607"/>
      <c r="E33" s="607"/>
      <c r="F33" s="607"/>
      <c r="G33" s="607"/>
      <c r="H33" s="607"/>
      <c r="I33" s="607"/>
      <c r="J33" s="607"/>
      <c r="K33" s="607"/>
      <c r="L33" s="607"/>
      <c r="M33" s="607"/>
      <c r="N33" s="607"/>
      <c r="O33" s="607"/>
      <c r="P33" s="607"/>
      <c r="Q33" s="609"/>
      <c r="R33" s="21"/>
      <c r="S33" s="21"/>
    </row>
    <row r="34" spans="1:19" s="22" customFormat="1" ht="14.25" customHeight="1" thickBot="1" x14ac:dyDescent="0.3">
      <c r="A34" s="602"/>
      <c r="B34" s="605"/>
      <c r="C34" s="608"/>
      <c r="D34" s="608"/>
      <c r="E34" s="608"/>
      <c r="F34" s="608"/>
      <c r="G34" s="608"/>
      <c r="H34" s="608"/>
      <c r="I34" s="608"/>
      <c r="J34" s="608"/>
      <c r="K34" s="608"/>
      <c r="L34" s="608"/>
      <c r="M34" s="608"/>
      <c r="N34" s="608"/>
      <c r="O34" s="608"/>
      <c r="P34" s="608"/>
      <c r="Q34" s="609"/>
    </row>
    <row r="35" spans="1:19" s="22" customFormat="1" ht="56.25" customHeight="1" thickBot="1" x14ac:dyDescent="0.3">
      <c r="A35" s="132" t="s">
        <v>346</v>
      </c>
      <c r="B35" s="112" t="s">
        <v>75</v>
      </c>
      <c r="C35" s="133">
        <f t="shared" ref="C35:N35" si="8">C36+C37+C38+C40+C42+C43+C44+C45+C46+C47+C48</f>
        <v>0</v>
      </c>
      <c r="D35" s="133">
        <f t="shared" si="8"/>
        <v>0</v>
      </c>
      <c r="E35" s="133">
        <f>E36+E37+E38+E40+E42+E43+E44+E45+E46+E47+E48</f>
        <v>2546465.73</v>
      </c>
      <c r="F35" s="133">
        <f t="shared" si="8"/>
        <v>2097692.61</v>
      </c>
      <c r="G35" s="133">
        <f>SUM(G36:G48)</f>
        <v>38544763.600000001</v>
      </c>
      <c r="H35" s="133">
        <f t="shared" si="8"/>
        <v>25904580.09</v>
      </c>
      <c r="I35" s="133">
        <f t="shared" si="8"/>
        <v>11140916.99</v>
      </c>
      <c r="J35" s="133">
        <f t="shared" si="8"/>
        <v>9151058.5999999996</v>
      </c>
      <c r="K35" s="133">
        <f>K36+K37+K38+K40+K42+K43+K44+K45+K46+K47+K48</f>
        <v>4479307.0299999993</v>
      </c>
      <c r="L35" s="133">
        <f t="shared" si="8"/>
        <v>3740606.38</v>
      </c>
      <c r="M35" s="133">
        <f t="shared" si="8"/>
        <v>0</v>
      </c>
      <c r="N35" s="133">
        <f t="shared" si="8"/>
        <v>0</v>
      </c>
      <c r="O35" s="133">
        <f>SUM(O36:O48)</f>
        <v>56711443.360000007</v>
      </c>
      <c r="P35" s="133">
        <f>SUM(P36:P48)</f>
        <v>40893937.680000007</v>
      </c>
      <c r="Q35" s="182"/>
      <c r="R35" s="21"/>
    </row>
    <row r="36" spans="1:19" s="22" customFormat="1" ht="68.25" customHeight="1" thickBot="1" x14ac:dyDescent="0.3">
      <c r="A36" s="181" t="s">
        <v>347</v>
      </c>
      <c r="B36" s="114" t="s">
        <v>77</v>
      </c>
      <c r="C36" s="115">
        <v>0</v>
      </c>
      <c r="D36" s="115">
        <v>0</v>
      </c>
      <c r="E36" s="115">
        <v>0</v>
      </c>
      <c r="F36" s="115">
        <v>0</v>
      </c>
      <c r="G36" s="115">
        <v>1326029.1599999999</v>
      </c>
      <c r="H36" s="115">
        <v>1127124.77</v>
      </c>
      <c r="I36" s="115">
        <v>4773505.8499999996</v>
      </c>
      <c r="J36" s="115">
        <v>4055401.23</v>
      </c>
      <c r="K36" s="115">
        <v>0</v>
      </c>
      <c r="L36" s="115">
        <v>0</v>
      </c>
      <c r="M36" s="115">
        <v>0</v>
      </c>
      <c r="N36" s="115">
        <v>0</v>
      </c>
      <c r="O36" s="115">
        <f>SUM(G36,I36,K36)</f>
        <v>6099535.0099999998</v>
      </c>
      <c r="P36" s="115">
        <f>SUM(L36,J36,H36)</f>
        <v>5182526</v>
      </c>
      <c r="Q36" s="182"/>
      <c r="R36" s="21"/>
      <c r="S36" s="21"/>
    </row>
    <row r="37" spans="1:19" s="22" customFormat="1" ht="50.25" customHeight="1" thickBot="1" x14ac:dyDescent="0.3">
      <c r="A37" s="181" t="s">
        <v>348</v>
      </c>
      <c r="B37" s="114" t="s">
        <v>80</v>
      </c>
      <c r="C37" s="115">
        <v>0</v>
      </c>
      <c r="D37" s="115">
        <v>0</v>
      </c>
      <c r="E37" s="115">
        <v>0</v>
      </c>
      <c r="F37" s="115">
        <v>0</v>
      </c>
      <c r="G37" s="115">
        <v>4110566</v>
      </c>
      <c r="H37" s="115">
        <v>3493981</v>
      </c>
      <c r="I37" s="115">
        <v>0</v>
      </c>
      <c r="J37" s="115">
        <v>0</v>
      </c>
      <c r="K37" s="115">
        <v>0</v>
      </c>
      <c r="L37" s="115">
        <v>0</v>
      </c>
      <c r="M37" s="115">
        <v>0</v>
      </c>
      <c r="N37" s="115">
        <v>0</v>
      </c>
      <c r="O37" s="115">
        <v>4110556</v>
      </c>
      <c r="P37" s="115">
        <v>3493981</v>
      </c>
      <c r="Q37" s="182"/>
      <c r="R37" s="21"/>
      <c r="S37" s="21"/>
    </row>
    <row r="38" spans="1:19" s="22" customFormat="1" ht="15" customHeight="1" x14ac:dyDescent="0.25">
      <c r="A38" s="600" t="s">
        <v>349</v>
      </c>
      <c r="B38" s="603" t="s">
        <v>83</v>
      </c>
      <c r="C38" s="606">
        <v>0</v>
      </c>
      <c r="D38" s="606">
        <v>0</v>
      </c>
      <c r="E38" s="606">
        <v>0</v>
      </c>
      <c r="F38" s="606">
        <v>0</v>
      </c>
      <c r="G38" s="606">
        <v>6176596.0499999998</v>
      </c>
      <c r="H38" s="606">
        <v>5250106.6500000004</v>
      </c>
      <c r="I38" s="606">
        <v>0</v>
      </c>
      <c r="J38" s="606">
        <v>0</v>
      </c>
      <c r="K38" s="606">
        <v>0</v>
      </c>
      <c r="L38" s="606">
        <v>0</v>
      </c>
      <c r="M38" s="606">
        <v>0</v>
      </c>
      <c r="N38" s="606">
        <v>0</v>
      </c>
      <c r="O38" s="606">
        <v>6176596.0499999998</v>
      </c>
      <c r="P38" s="606">
        <v>5250106.6500000004</v>
      </c>
      <c r="Q38" s="609"/>
    </row>
    <row r="39" spans="1:19" s="22" customFormat="1" ht="54" customHeight="1" thickBot="1" x14ac:dyDescent="0.3">
      <c r="A39" s="602"/>
      <c r="B39" s="605"/>
      <c r="C39" s="608"/>
      <c r="D39" s="608"/>
      <c r="E39" s="608"/>
      <c r="F39" s="608"/>
      <c r="G39" s="608"/>
      <c r="H39" s="608"/>
      <c r="I39" s="608"/>
      <c r="J39" s="608"/>
      <c r="K39" s="608"/>
      <c r="L39" s="608"/>
      <c r="M39" s="608"/>
      <c r="N39" s="608"/>
      <c r="O39" s="608"/>
      <c r="P39" s="608"/>
      <c r="Q39" s="609"/>
      <c r="R39" s="21"/>
      <c r="S39" s="21"/>
    </row>
    <row r="40" spans="1:19" s="22" customFormat="1" x14ac:dyDescent="0.25">
      <c r="A40" s="600" t="s">
        <v>350</v>
      </c>
      <c r="B40" s="603" t="s">
        <v>85</v>
      </c>
      <c r="C40" s="606">
        <v>0</v>
      </c>
      <c r="D40" s="606">
        <v>0</v>
      </c>
      <c r="E40" s="606">
        <v>0</v>
      </c>
      <c r="F40" s="606">
        <v>0</v>
      </c>
      <c r="G40" s="606">
        <v>22220315.75</v>
      </c>
      <c r="H40" s="606">
        <v>12157189.07</v>
      </c>
      <c r="I40" s="606">
        <v>1171439.72</v>
      </c>
      <c r="J40" s="606">
        <v>745884.9</v>
      </c>
      <c r="K40" s="606">
        <v>0</v>
      </c>
      <c r="L40" s="606">
        <v>0</v>
      </c>
      <c r="M40" s="606">
        <v>0</v>
      </c>
      <c r="N40" s="606">
        <v>0</v>
      </c>
      <c r="O40" s="606">
        <f>SUM(G40,I40)</f>
        <v>23391755.469999999</v>
      </c>
      <c r="P40" s="606">
        <f>SUM(H40,J40)</f>
        <v>12903073.970000001</v>
      </c>
      <c r="Q40" s="609"/>
    </row>
    <row r="41" spans="1:19" s="22" customFormat="1" ht="48" customHeight="1" thickBot="1" x14ac:dyDescent="0.3">
      <c r="A41" s="602"/>
      <c r="B41" s="605"/>
      <c r="C41" s="608"/>
      <c r="D41" s="608"/>
      <c r="E41" s="608"/>
      <c r="F41" s="608"/>
      <c r="G41" s="608"/>
      <c r="H41" s="608"/>
      <c r="I41" s="608"/>
      <c r="J41" s="608"/>
      <c r="K41" s="608"/>
      <c r="L41" s="608"/>
      <c r="M41" s="608"/>
      <c r="N41" s="608"/>
      <c r="O41" s="608"/>
      <c r="P41" s="608"/>
      <c r="Q41" s="609"/>
      <c r="R41" s="21"/>
      <c r="S41" s="21"/>
    </row>
    <row r="42" spans="1:19" s="22" customFormat="1" ht="51.75" thickBot="1" x14ac:dyDescent="0.3">
      <c r="A42" s="537" t="s">
        <v>351</v>
      </c>
      <c r="B42" s="114" t="s">
        <v>87</v>
      </c>
      <c r="C42" s="115">
        <v>0</v>
      </c>
      <c r="D42" s="115">
        <v>0</v>
      </c>
      <c r="E42" s="115">
        <v>0</v>
      </c>
      <c r="F42" s="115">
        <v>0</v>
      </c>
      <c r="G42" s="115">
        <v>1331856.58</v>
      </c>
      <c r="H42" s="115">
        <v>1132078.0900000001</v>
      </c>
      <c r="I42" s="115">
        <v>0</v>
      </c>
      <c r="J42" s="115">
        <v>0</v>
      </c>
      <c r="K42" s="115">
        <v>1889224.3</v>
      </c>
      <c r="L42" s="115">
        <v>1605840.13</v>
      </c>
      <c r="M42" s="115">
        <v>0</v>
      </c>
      <c r="N42" s="115">
        <v>0</v>
      </c>
      <c r="O42" s="115">
        <f>SUM(G42,K42)</f>
        <v>3221080.88</v>
      </c>
      <c r="P42" s="115">
        <f>SUM(H42,L42)</f>
        <v>2737918.2199999997</v>
      </c>
      <c r="Q42" s="182"/>
      <c r="R42" s="21"/>
      <c r="S42" s="21"/>
    </row>
    <row r="43" spans="1:19" s="22" customFormat="1" ht="39" thickBot="1" x14ac:dyDescent="0.3">
      <c r="A43" s="181" t="s">
        <v>352</v>
      </c>
      <c r="B43" s="114" t="s">
        <v>89</v>
      </c>
      <c r="C43" s="115">
        <v>0</v>
      </c>
      <c r="D43" s="115">
        <v>0</v>
      </c>
      <c r="E43" s="115">
        <v>115295</v>
      </c>
      <c r="F43" s="115">
        <v>98000.75</v>
      </c>
      <c r="G43" s="115">
        <v>1740000</v>
      </c>
      <c r="H43" s="115">
        <v>1479000</v>
      </c>
      <c r="I43" s="115">
        <v>1040000</v>
      </c>
      <c r="J43" s="115">
        <v>884000</v>
      </c>
      <c r="K43" s="115">
        <v>0</v>
      </c>
      <c r="L43" s="115">
        <v>0</v>
      </c>
      <c r="M43" s="115">
        <v>0</v>
      </c>
      <c r="N43" s="115">
        <v>0</v>
      </c>
      <c r="O43" s="115">
        <v>2895295</v>
      </c>
      <c r="P43" s="115">
        <v>2461000.75</v>
      </c>
      <c r="Q43" s="182"/>
      <c r="R43" s="21"/>
      <c r="S43" s="21"/>
    </row>
    <row r="44" spans="1:19" s="22" customFormat="1" ht="39" thickBot="1" x14ac:dyDescent="0.3">
      <c r="A44" s="413" t="s">
        <v>353</v>
      </c>
      <c r="B44" s="114" t="s">
        <v>92</v>
      </c>
      <c r="C44" s="115">
        <v>0</v>
      </c>
      <c r="D44" s="115">
        <v>0</v>
      </c>
      <c r="E44" s="115">
        <v>0</v>
      </c>
      <c r="F44" s="115">
        <v>0</v>
      </c>
      <c r="G44" s="115">
        <v>0</v>
      </c>
      <c r="H44" s="115">
        <v>0</v>
      </c>
      <c r="I44" s="115">
        <v>2262823.5299999998</v>
      </c>
      <c r="J44" s="115">
        <v>1923400</v>
      </c>
      <c r="K44" s="115">
        <v>1254017.42</v>
      </c>
      <c r="L44" s="115">
        <v>1065914</v>
      </c>
      <c r="M44" s="115">
        <v>0</v>
      </c>
      <c r="N44" s="115">
        <v>0</v>
      </c>
      <c r="O44" s="115">
        <f>SUM(I44,K44)</f>
        <v>3516840.9499999997</v>
      </c>
      <c r="P44" s="115">
        <f>SUM(J44,L44)</f>
        <v>2989314</v>
      </c>
      <c r="Q44" s="182"/>
      <c r="R44" s="21"/>
      <c r="S44" s="21"/>
    </row>
    <row r="45" spans="1:19" s="22" customFormat="1" ht="64.5" thickBot="1" x14ac:dyDescent="0.3">
      <c r="A45" s="181" t="s">
        <v>354</v>
      </c>
      <c r="B45" s="114" t="s">
        <v>95</v>
      </c>
      <c r="C45" s="115">
        <v>0</v>
      </c>
      <c r="D45" s="115">
        <v>0</v>
      </c>
      <c r="E45" s="115">
        <v>1336065.31</v>
      </c>
      <c r="F45" s="115">
        <v>1068852.25</v>
      </c>
      <c r="G45" s="115">
        <v>1336065.31</v>
      </c>
      <c r="H45" s="115">
        <v>1068852.25</v>
      </c>
      <c r="I45" s="115">
        <v>1336065.31</v>
      </c>
      <c r="J45" s="115">
        <v>1068852.25</v>
      </c>
      <c r="K45" s="115">
        <v>1336065.31</v>
      </c>
      <c r="L45" s="115">
        <v>1068852.25</v>
      </c>
      <c r="M45" s="115">
        <v>0</v>
      </c>
      <c r="N45" s="115">
        <v>0</v>
      </c>
      <c r="O45" s="115">
        <v>5344261.25</v>
      </c>
      <c r="P45" s="115">
        <v>4275409</v>
      </c>
      <c r="Q45" s="182"/>
      <c r="R45" s="21"/>
      <c r="S45" s="21"/>
    </row>
    <row r="46" spans="1:19" s="22" customFormat="1" ht="39" thickBot="1" x14ac:dyDescent="0.3">
      <c r="A46" s="181" t="s">
        <v>355</v>
      </c>
      <c r="B46" s="114" t="s">
        <v>98</v>
      </c>
      <c r="C46" s="115">
        <v>0</v>
      </c>
      <c r="D46" s="115">
        <v>0</v>
      </c>
      <c r="E46" s="115">
        <v>0</v>
      </c>
      <c r="F46" s="115">
        <v>0</v>
      </c>
      <c r="G46" s="115">
        <v>294646.15000000002</v>
      </c>
      <c r="H46" s="115">
        <v>188862.95</v>
      </c>
      <c r="I46" s="115">
        <v>557082.57999999996</v>
      </c>
      <c r="J46" s="115">
        <v>473520.22</v>
      </c>
      <c r="K46" s="115">
        <v>0</v>
      </c>
      <c r="L46" s="115">
        <v>0</v>
      </c>
      <c r="M46" s="115">
        <v>0</v>
      </c>
      <c r="N46" s="115">
        <v>0</v>
      </c>
      <c r="O46" s="115">
        <f>SUM(G46,I46)</f>
        <v>851728.73</v>
      </c>
      <c r="P46" s="115">
        <f>SUM(H46,J46)</f>
        <v>662383.16999999993</v>
      </c>
      <c r="Q46" s="182"/>
      <c r="R46" s="21"/>
      <c r="S46" s="21"/>
    </row>
    <row r="47" spans="1:19" s="22" customFormat="1" ht="51.75" thickBot="1" x14ac:dyDescent="0.3">
      <c r="A47" s="181" t="s">
        <v>356</v>
      </c>
      <c r="B47" s="114" t="s">
        <v>357</v>
      </c>
      <c r="C47" s="115">
        <v>0</v>
      </c>
      <c r="D47" s="115">
        <v>0</v>
      </c>
      <c r="E47" s="115">
        <v>0</v>
      </c>
      <c r="F47" s="115">
        <v>0</v>
      </c>
      <c r="G47" s="115">
        <v>8688.6</v>
      </c>
      <c r="H47" s="115">
        <v>7385.31</v>
      </c>
      <c r="I47" s="115">
        <v>0</v>
      </c>
      <c r="J47" s="115">
        <v>0</v>
      </c>
      <c r="K47" s="115">
        <v>0</v>
      </c>
      <c r="L47" s="115">
        <v>0</v>
      </c>
      <c r="M47" s="115">
        <v>0</v>
      </c>
      <c r="N47" s="115">
        <v>0</v>
      </c>
      <c r="O47" s="115">
        <f>G47+I47+K47+M47</f>
        <v>8688.6</v>
      </c>
      <c r="P47" s="115">
        <f>H47+J47+L47+N47</f>
        <v>7385.31</v>
      </c>
      <c r="Q47" s="182"/>
      <c r="R47" s="21"/>
      <c r="S47" s="21"/>
    </row>
    <row r="48" spans="1:19" s="22" customFormat="1" ht="39" thickBot="1" x14ac:dyDescent="0.3">
      <c r="A48" s="181" t="s">
        <v>358</v>
      </c>
      <c r="B48" s="114" t="s">
        <v>104</v>
      </c>
      <c r="C48" s="115">
        <v>0</v>
      </c>
      <c r="D48" s="115">
        <v>0</v>
      </c>
      <c r="E48" s="115">
        <v>1095105.42</v>
      </c>
      <c r="F48" s="115">
        <v>930839.61</v>
      </c>
      <c r="G48" s="115">
        <v>0</v>
      </c>
      <c r="H48" s="115">
        <v>0</v>
      </c>
      <c r="I48" s="115">
        <v>0</v>
      </c>
      <c r="J48" s="115">
        <v>0</v>
      </c>
      <c r="K48" s="115">
        <v>0</v>
      </c>
      <c r="L48" s="115">
        <v>0</v>
      </c>
      <c r="M48" s="115">
        <v>0</v>
      </c>
      <c r="N48" s="115">
        <v>0</v>
      </c>
      <c r="O48" s="115">
        <f>E48+G48+I48+K48+M48</f>
        <v>1095105.42</v>
      </c>
      <c r="P48" s="115">
        <f>F48+H48+J48+L48+N48</f>
        <v>930839.61</v>
      </c>
      <c r="Q48" s="182"/>
      <c r="R48" s="21"/>
      <c r="S48" s="21"/>
    </row>
    <row r="49" spans="1:19" s="22" customFormat="1" ht="15.75" thickBot="1" x14ac:dyDescent="0.3">
      <c r="A49" s="94"/>
      <c r="B49" s="44"/>
      <c r="C49" s="609"/>
      <c r="D49" s="610"/>
      <c r="E49" s="610"/>
      <c r="F49" s="610"/>
      <c r="G49" s="610"/>
      <c r="H49" s="610"/>
      <c r="I49" s="610"/>
      <c r="J49" s="610"/>
      <c r="K49" s="610"/>
      <c r="L49" s="610"/>
      <c r="M49" s="610"/>
      <c r="N49" s="610"/>
      <c r="O49" s="610"/>
      <c r="P49" s="610"/>
      <c r="Q49" s="610"/>
    </row>
    <row r="50" spans="1:19" s="22" customFormat="1" ht="28.5" customHeight="1" thickBot="1" x14ac:dyDescent="0.3">
      <c r="A50" s="111"/>
      <c r="B50" s="118"/>
      <c r="C50" s="611">
        <v>2015</v>
      </c>
      <c r="D50" s="612"/>
      <c r="E50" s="611">
        <v>2016</v>
      </c>
      <c r="F50" s="612"/>
      <c r="G50" s="611">
        <v>2017</v>
      </c>
      <c r="H50" s="612"/>
      <c r="I50" s="611">
        <v>2018</v>
      </c>
      <c r="J50" s="612"/>
      <c r="K50" s="611">
        <v>2019</v>
      </c>
      <c r="L50" s="612"/>
      <c r="M50" s="611">
        <v>2020</v>
      </c>
      <c r="N50" s="612"/>
      <c r="O50" s="611" t="s">
        <v>324</v>
      </c>
      <c r="P50" s="612"/>
      <c r="Q50" s="119"/>
    </row>
    <row r="51" spans="1:19" s="22" customFormat="1" ht="15.75" thickBot="1" x14ac:dyDescent="0.3">
      <c r="A51" s="111"/>
      <c r="B51" s="118"/>
      <c r="C51" s="120" t="s">
        <v>177</v>
      </c>
      <c r="D51" s="120" t="s">
        <v>16</v>
      </c>
      <c r="E51" s="120" t="s">
        <v>177</v>
      </c>
      <c r="F51" s="120" t="s">
        <v>16</v>
      </c>
      <c r="G51" s="120" t="s">
        <v>177</v>
      </c>
      <c r="H51" s="120" t="s">
        <v>16</v>
      </c>
      <c r="I51" s="120" t="s">
        <v>177</v>
      </c>
      <c r="J51" s="120" t="s">
        <v>16</v>
      </c>
      <c r="K51" s="120" t="s">
        <v>177</v>
      </c>
      <c r="L51" s="120" t="s">
        <v>16</v>
      </c>
      <c r="M51" s="120" t="s">
        <v>177</v>
      </c>
      <c r="N51" s="120" t="s">
        <v>16</v>
      </c>
      <c r="O51" s="120" t="s">
        <v>177</v>
      </c>
      <c r="P51" s="613" t="s">
        <v>16</v>
      </c>
      <c r="Q51" s="614"/>
    </row>
    <row r="52" spans="1:19" s="22" customFormat="1" ht="15.75" thickBot="1" x14ac:dyDescent="0.3">
      <c r="A52" s="94"/>
      <c r="B52" s="44"/>
      <c r="C52" s="97">
        <f t="shared" ref="C52:N52" si="9">C8+C24</f>
        <v>0</v>
      </c>
      <c r="D52" s="97">
        <f t="shared" si="9"/>
        <v>0</v>
      </c>
      <c r="E52" s="97">
        <f t="shared" si="9"/>
        <v>9262725.0700000003</v>
      </c>
      <c r="F52" s="97">
        <f t="shared" si="9"/>
        <v>7797300.0600000005</v>
      </c>
      <c r="G52" s="97">
        <f t="shared" si="9"/>
        <v>75417651.609999999</v>
      </c>
      <c r="H52" s="97">
        <f t="shared" si="9"/>
        <v>55933890.399999999</v>
      </c>
      <c r="I52" s="97">
        <f t="shared" si="9"/>
        <v>35201680.519999996</v>
      </c>
      <c r="J52" s="97">
        <f t="shared" si="9"/>
        <v>29582909.680000003</v>
      </c>
      <c r="K52" s="97">
        <f t="shared" si="9"/>
        <v>5817923.2029999988</v>
      </c>
      <c r="L52" s="97">
        <f t="shared" si="9"/>
        <v>4878429.8599999994</v>
      </c>
      <c r="M52" s="97">
        <f t="shared" si="9"/>
        <v>0</v>
      </c>
      <c r="N52" s="97">
        <f t="shared" si="9"/>
        <v>0</v>
      </c>
      <c r="O52" s="97">
        <f>C52+E52+G52+I52+K52+M52</f>
        <v>125699980.403</v>
      </c>
      <c r="P52" s="615">
        <f>D52+F52+H52+J52+L52+N52</f>
        <v>98192530</v>
      </c>
      <c r="Q52" s="616"/>
    </row>
    <row r="53" spans="1:19" x14ac:dyDescent="0.25"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</row>
    <row r="54" spans="1:19" x14ac:dyDescent="0.25">
      <c r="P54" s="245"/>
    </row>
    <row r="55" spans="1:19" x14ac:dyDescent="0.25">
      <c r="E55" s="245"/>
      <c r="G55" s="245"/>
      <c r="P55" s="245"/>
      <c r="R55" s="21"/>
      <c r="S55" s="21"/>
    </row>
  </sheetData>
  <mergeCells count="85">
    <mergeCell ref="O50:P50"/>
    <mergeCell ref="P51:Q51"/>
    <mergeCell ref="P52:Q52"/>
    <mergeCell ref="C50:D50"/>
    <mergeCell ref="E50:F50"/>
    <mergeCell ref="G50:H50"/>
    <mergeCell ref="I50:J50"/>
    <mergeCell ref="K50:L50"/>
    <mergeCell ref="M50:N50"/>
    <mergeCell ref="C49:Q49"/>
    <mergeCell ref="G40:G41"/>
    <mergeCell ref="H40:H41"/>
    <mergeCell ref="I40:I41"/>
    <mergeCell ref="J40:J41"/>
    <mergeCell ref="K40:K41"/>
    <mergeCell ref="L40:L41"/>
    <mergeCell ref="M40:M41"/>
    <mergeCell ref="N40:N41"/>
    <mergeCell ref="O40:O41"/>
    <mergeCell ref="P40:P41"/>
    <mergeCell ref="Q40:Q41"/>
    <mergeCell ref="F40:F41"/>
    <mergeCell ref="H38:H39"/>
    <mergeCell ref="I38:I39"/>
    <mergeCell ref="J38:J39"/>
    <mergeCell ref="K38:K39"/>
    <mergeCell ref="F38:F39"/>
    <mergeCell ref="G38:G39"/>
    <mergeCell ref="A40:A41"/>
    <mergeCell ref="B40:B41"/>
    <mergeCell ref="C40:C41"/>
    <mergeCell ref="D40:D41"/>
    <mergeCell ref="E40:E41"/>
    <mergeCell ref="L38:L39"/>
    <mergeCell ref="M38:M39"/>
    <mergeCell ref="O32:O34"/>
    <mergeCell ref="P32:P34"/>
    <mergeCell ref="Q32:Q34"/>
    <mergeCell ref="N32:N34"/>
    <mergeCell ref="N38:N39"/>
    <mergeCell ref="O38:O39"/>
    <mergeCell ref="P38:P39"/>
    <mergeCell ref="Q38:Q39"/>
    <mergeCell ref="A38:A39"/>
    <mergeCell ref="B38:B39"/>
    <mergeCell ref="C38:C39"/>
    <mergeCell ref="D38:D39"/>
    <mergeCell ref="E38:E39"/>
    <mergeCell ref="I32:I34"/>
    <mergeCell ref="J32:J34"/>
    <mergeCell ref="K32:K34"/>
    <mergeCell ref="L32:L34"/>
    <mergeCell ref="M32:M34"/>
    <mergeCell ref="P14:P16"/>
    <mergeCell ref="Q14:Q16"/>
    <mergeCell ref="A32:A34"/>
    <mergeCell ref="B32:B34"/>
    <mergeCell ref="C32:C34"/>
    <mergeCell ref="D32:D34"/>
    <mergeCell ref="E32:E34"/>
    <mergeCell ref="F32:F34"/>
    <mergeCell ref="G32:G34"/>
    <mergeCell ref="H32:H34"/>
    <mergeCell ref="J14:J16"/>
    <mergeCell ref="K14:K16"/>
    <mergeCell ref="L14:L16"/>
    <mergeCell ref="M14:M16"/>
    <mergeCell ref="N14:N16"/>
    <mergeCell ref="O14:O16"/>
    <mergeCell ref="O5:P5"/>
    <mergeCell ref="A14:A16"/>
    <mergeCell ref="B14:B16"/>
    <mergeCell ref="C14:C16"/>
    <mergeCell ref="D14:D16"/>
    <mergeCell ref="E14:E16"/>
    <mergeCell ref="F14:F16"/>
    <mergeCell ref="G14:G16"/>
    <mergeCell ref="H14:H16"/>
    <mergeCell ref="I14:I16"/>
    <mergeCell ref="C5:D5"/>
    <mergeCell ref="E5:F5"/>
    <mergeCell ref="G5:H5"/>
    <mergeCell ref="I5:J5"/>
    <mergeCell ref="K5:L5"/>
    <mergeCell ref="M5:N5"/>
  </mergeCells>
  <pageMargins left="0.25" right="0.25" top="0.75" bottom="0.75" header="0.3" footer="0.3"/>
  <pageSetup paperSize="256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U199"/>
  <sheetViews>
    <sheetView zoomScale="90" zoomScaleNormal="90" workbookViewId="0">
      <pane ySplit="1" topLeftCell="A80" activePane="bottomLeft" state="frozen"/>
      <selection pane="bottomLeft" activeCell="A90" sqref="A90:XFD90"/>
    </sheetView>
  </sheetViews>
  <sheetFormatPr defaultRowHeight="15" x14ac:dyDescent="0.25"/>
  <cols>
    <col min="1" max="1" width="11.85546875" style="194" customWidth="1"/>
    <col min="2" max="2" width="17.85546875" style="329" customWidth="1"/>
    <col min="3" max="3" width="14.28515625" style="329" customWidth="1"/>
    <col min="4" max="4" width="14.42578125" style="329" customWidth="1"/>
    <col min="5" max="5" width="17.85546875" style="329" customWidth="1"/>
    <col min="6" max="6" width="21" style="329" customWidth="1"/>
    <col min="7" max="9" width="9.140625" style="329"/>
    <col min="10" max="10" width="18.42578125" style="330" customWidth="1"/>
    <col min="11" max="11" width="14.85546875" style="330" customWidth="1"/>
    <col min="12" max="12" width="15.7109375" style="330" customWidth="1"/>
    <col min="13" max="13" width="15" style="330" customWidth="1"/>
    <col min="14" max="14" width="15.28515625" style="330" customWidth="1"/>
    <col min="15" max="15" width="19.5703125" style="330" customWidth="1"/>
    <col min="16" max="16" width="12.85546875" style="331" customWidth="1"/>
    <col min="17" max="17" width="13.7109375" style="331" customWidth="1"/>
    <col min="18" max="18" width="12.42578125" style="331" customWidth="1"/>
    <col min="19" max="19" width="13.28515625" style="331" customWidth="1"/>
    <col min="20" max="20" width="9.140625" style="8"/>
    <col min="21" max="21" width="16.7109375" style="8" customWidth="1"/>
    <col min="22" max="22" width="15.42578125" style="8" customWidth="1"/>
    <col min="23" max="23" width="11.7109375" style="8" bestFit="1" customWidth="1"/>
    <col min="24" max="24" width="11" style="8" bestFit="1" customWidth="1"/>
    <col min="25" max="47" width="9.140625" style="8"/>
    <col min="48" max="16384" width="9.140625" style="194"/>
  </cols>
  <sheetData>
    <row r="3" spans="1:21" ht="15.75" x14ac:dyDescent="0.25">
      <c r="A3" s="187" t="s">
        <v>605</v>
      </c>
      <c r="B3" s="246"/>
      <c r="C3" s="246"/>
      <c r="D3" s="246"/>
      <c r="E3" s="246"/>
      <c r="F3" s="246"/>
      <c r="G3" s="246"/>
      <c r="H3" s="246"/>
      <c r="I3" s="246"/>
      <c r="J3" s="247"/>
      <c r="K3" s="247"/>
      <c r="L3" s="247"/>
      <c r="M3" s="247"/>
      <c r="N3" s="247"/>
      <c r="O3" s="247"/>
      <c r="P3" s="248"/>
      <c r="Q3" s="248"/>
      <c r="R3" s="248"/>
      <c r="S3" s="248"/>
      <c r="T3" s="7"/>
    </row>
    <row r="4" spans="1:21" ht="16.5" thickBot="1" x14ac:dyDescent="0.3">
      <c r="A4" s="185"/>
      <c r="B4" s="249"/>
      <c r="C4" s="249"/>
      <c r="D4" s="249"/>
      <c r="E4" s="249"/>
      <c r="F4" s="249"/>
      <c r="G4" s="249"/>
      <c r="H4" s="249"/>
      <c r="I4" s="249"/>
      <c r="J4" s="247"/>
      <c r="K4" s="247"/>
      <c r="L4" s="247"/>
      <c r="M4" s="247"/>
      <c r="N4" s="247"/>
      <c r="O4" s="247"/>
      <c r="P4" s="248"/>
      <c r="Q4" s="248"/>
      <c r="R4" s="248"/>
      <c r="S4" s="248"/>
      <c r="T4" s="7"/>
    </row>
    <row r="5" spans="1:21" ht="15.75" x14ac:dyDescent="0.25">
      <c r="A5" s="617" t="s">
        <v>21</v>
      </c>
      <c r="B5" s="618"/>
      <c r="C5" s="618"/>
      <c r="D5" s="618"/>
      <c r="E5" s="618"/>
      <c r="F5" s="618"/>
      <c r="G5" s="618"/>
      <c r="H5" s="618"/>
      <c r="I5" s="618"/>
      <c r="J5" s="619" t="s">
        <v>22</v>
      </c>
      <c r="K5" s="619"/>
      <c r="L5" s="619"/>
      <c r="M5" s="619"/>
      <c r="N5" s="619"/>
      <c r="O5" s="619"/>
      <c r="P5" s="618" t="s">
        <v>23</v>
      </c>
      <c r="Q5" s="618"/>
      <c r="R5" s="618"/>
      <c r="S5" s="620"/>
      <c r="T5" s="7"/>
    </row>
    <row r="6" spans="1:21" ht="94.5" x14ac:dyDescent="0.25">
      <c r="A6" s="204" t="s">
        <v>0</v>
      </c>
      <c r="B6" s="137" t="s">
        <v>1</v>
      </c>
      <c r="C6" s="136" t="s">
        <v>314</v>
      </c>
      <c r="D6" s="137" t="s">
        <v>2</v>
      </c>
      <c r="E6" s="136" t="s">
        <v>3</v>
      </c>
      <c r="F6" s="136" t="s">
        <v>4</v>
      </c>
      <c r="G6" s="137" t="s">
        <v>5</v>
      </c>
      <c r="H6" s="137" t="s">
        <v>9</v>
      </c>
      <c r="I6" s="137" t="s">
        <v>10</v>
      </c>
      <c r="J6" s="250" t="s">
        <v>11</v>
      </c>
      <c r="K6" s="251" t="s">
        <v>12</v>
      </c>
      <c r="L6" s="251" t="s">
        <v>13</v>
      </c>
      <c r="M6" s="250" t="s">
        <v>14</v>
      </c>
      <c r="N6" s="251" t="s">
        <v>15</v>
      </c>
      <c r="O6" s="250" t="s">
        <v>16</v>
      </c>
      <c r="P6" s="136" t="s">
        <v>17</v>
      </c>
      <c r="Q6" s="136" t="s">
        <v>18</v>
      </c>
      <c r="R6" s="136" t="s">
        <v>19</v>
      </c>
      <c r="S6" s="252" t="s">
        <v>20</v>
      </c>
      <c r="T6" s="7"/>
    </row>
    <row r="7" spans="1:21" s="8" customFormat="1" ht="119.25" customHeight="1" x14ac:dyDescent="0.25">
      <c r="A7" s="98" t="s">
        <v>24</v>
      </c>
      <c r="B7" s="253" t="s">
        <v>514</v>
      </c>
      <c r="C7" s="99"/>
      <c r="D7" s="99"/>
      <c r="E7" s="99"/>
      <c r="F7" s="99"/>
      <c r="G7" s="99"/>
      <c r="H7" s="99"/>
      <c r="I7" s="99"/>
      <c r="J7" s="254"/>
      <c r="K7" s="254"/>
      <c r="L7" s="254"/>
      <c r="M7" s="254"/>
      <c r="N7" s="254"/>
      <c r="O7" s="254"/>
      <c r="P7" s="255"/>
      <c r="Q7" s="255"/>
      <c r="R7" s="255"/>
      <c r="S7" s="256"/>
      <c r="T7" s="7"/>
    </row>
    <row r="8" spans="1:21" s="8" customFormat="1" ht="78.75" x14ac:dyDescent="0.25">
      <c r="A8" s="102" t="s">
        <v>25</v>
      </c>
      <c r="B8" s="257" t="s">
        <v>26</v>
      </c>
      <c r="C8" s="103"/>
      <c r="D8" s="103"/>
      <c r="E8" s="103"/>
      <c r="F8" s="103"/>
      <c r="G8" s="103"/>
      <c r="H8" s="103"/>
      <c r="I8" s="103"/>
      <c r="J8" s="258"/>
      <c r="K8" s="258"/>
      <c r="L8" s="258"/>
      <c r="M8" s="258"/>
      <c r="N8" s="258"/>
      <c r="O8" s="258"/>
      <c r="P8" s="259"/>
      <c r="Q8" s="259"/>
      <c r="R8" s="259"/>
      <c r="S8" s="260"/>
      <c r="T8" s="7"/>
    </row>
    <row r="9" spans="1:21" s="8" customFormat="1" ht="78.75" x14ac:dyDescent="0.25">
      <c r="A9" s="100" t="s">
        <v>27</v>
      </c>
      <c r="B9" s="210" t="s">
        <v>28</v>
      </c>
      <c r="C9" s="101"/>
      <c r="D9" s="101"/>
      <c r="E9" s="101"/>
      <c r="F9" s="101"/>
      <c r="G9" s="101"/>
      <c r="H9" s="101"/>
      <c r="I9" s="101"/>
      <c r="J9" s="211"/>
      <c r="K9" s="211"/>
      <c r="L9" s="211"/>
      <c r="M9" s="211"/>
      <c r="N9" s="211"/>
      <c r="O9" s="211"/>
      <c r="P9" s="212"/>
      <c r="Q9" s="212"/>
      <c r="R9" s="212"/>
      <c r="S9" s="261"/>
      <c r="T9" s="7"/>
    </row>
    <row r="10" spans="1:21" s="8" customFormat="1" ht="109.5" customHeight="1" x14ac:dyDescent="0.25">
      <c r="A10" s="6" t="s">
        <v>29</v>
      </c>
      <c r="B10" s="17" t="s">
        <v>900</v>
      </c>
      <c r="C10" s="46" t="s">
        <v>154</v>
      </c>
      <c r="D10" s="17" t="s">
        <v>130</v>
      </c>
      <c r="E10" s="46" t="s">
        <v>885</v>
      </c>
      <c r="F10" s="15" t="s">
        <v>886</v>
      </c>
      <c r="G10" s="15" t="s">
        <v>131</v>
      </c>
      <c r="H10" s="15"/>
      <c r="I10" s="15"/>
      <c r="J10" s="262">
        <v>886670.33</v>
      </c>
      <c r="K10" s="262">
        <v>133000.54999999999</v>
      </c>
      <c r="L10" s="262">
        <v>0</v>
      </c>
      <c r="M10" s="262">
        <v>0</v>
      </c>
      <c r="N10" s="262">
        <v>0</v>
      </c>
      <c r="O10" s="262">
        <v>753669.78</v>
      </c>
      <c r="P10" s="459" t="s">
        <v>819</v>
      </c>
      <c r="Q10" s="459" t="s">
        <v>887</v>
      </c>
      <c r="R10" s="459" t="s">
        <v>888</v>
      </c>
      <c r="S10" s="459" t="s">
        <v>889</v>
      </c>
      <c r="T10" s="7"/>
    </row>
    <row r="11" spans="1:21" s="8" customFormat="1" ht="78.75" x14ac:dyDescent="0.25">
      <c r="A11" s="6" t="s">
        <v>30</v>
      </c>
      <c r="B11" s="17" t="s">
        <v>890</v>
      </c>
      <c r="C11" s="46" t="s">
        <v>375</v>
      </c>
      <c r="D11" s="17" t="s">
        <v>130</v>
      </c>
      <c r="E11" s="46" t="s">
        <v>375</v>
      </c>
      <c r="F11" s="15" t="s">
        <v>886</v>
      </c>
      <c r="G11" s="15" t="s">
        <v>131</v>
      </c>
      <c r="H11" s="15"/>
      <c r="I11" s="15"/>
      <c r="J11" s="262">
        <v>204753</v>
      </c>
      <c r="K11" s="262">
        <v>30713.75</v>
      </c>
      <c r="L11" s="262">
        <v>0</v>
      </c>
      <c r="M11" s="262">
        <v>0</v>
      </c>
      <c r="N11" s="262">
        <v>0</v>
      </c>
      <c r="O11" s="262">
        <v>174039.25</v>
      </c>
      <c r="P11" s="459" t="s">
        <v>833</v>
      </c>
      <c r="Q11" s="459" t="s">
        <v>891</v>
      </c>
      <c r="R11" s="459" t="s">
        <v>892</v>
      </c>
      <c r="S11" s="459" t="s">
        <v>893</v>
      </c>
      <c r="T11" s="7"/>
    </row>
    <row r="12" spans="1:21" s="8" customFormat="1" ht="193.5" customHeight="1" x14ac:dyDescent="0.25">
      <c r="A12" s="102" t="s">
        <v>31</v>
      </c>
      <c r="B12" s="257" t="s">
        <v>32</v>
      </c>
      <c r="C12" s="103"/>
      <c r="D12" s="103"/>
      <c r="E12" s="103"/>
      <c r="F12" s="103"/>
      <c r="G12" s="103"/>
      <c r="H12" s="103"/>
      <c r="I12" s="103"/>
      <c r="J12" s="258"/>
      <c r="K12" s="258"/>
      <c r="L12" s="258"/>
      <c r="M12" s="258"/>
      <c r="N12" s="258"/>
      <c r="O12" s="258"/>
      <c r="P12" s="259"/>
      <c r="Q12" s="259"/>
      <c r="R12" s="259"/>
      <c r="S12" s="260"/>
      <c r="T12" s="7"/>
    </row>
    <row r="13" spans="1:21" s="8" customFormat="1" ht="99" customHeight="1" x14ac:dyDescent="0.25">
      <c r="A13" s="100" t="s">
        <v>33</v>
      </c>
      <c r="B13" s="210" t="s">
        <v>34</v>
      </c>
      <c r="C13" s="101"/>
      <c r="D13" s="101"/>
      <c r="E13" s="101"/>
      <c r="F13" s="101"/>
      <c r="G13" s="101"/>
      <c r="H13" s="101"/>
      <c r="I13" s="101"/>
      <c r="J13" s="211"/>
      <c r="K13" s="211"/>
      <c r="L13" s="211"/>
      <c r="M13" s="211"/>
      <c r="N13" s="211"/>
      <c r="O13" s="211"/>
      <c r="P13" s="212"/>
      <c r="Q13" s="212"/>
      <c r="R13" s="212"/>
      <c r="S13" s="261"/>
      <c r="T13" s="7"/>
    </row>
    <row r="14" spans="1:21" s="8" customFormat="1" ht="126" x14ac:dyDescent="0.25">
      <c r="A14" s="6" t="s">
        <v>860</v>
      </c>
      <c r="B14" s="17" t="s">
        <v>861</v>
      </c>
      <c r="C14" s="17" t="s">
        <v>129</v>
      </c>
      <c r="D14" s="17" t="s">
        <v>451</v>
      </c>
      <c r="E14" s="17" t="s">
        <v>843</v>
      </c>
      <c r="F14" s="15" t="s">
        <v>452</v>
      </c>
      <c r="G14" s="15" t="s">
        <v>131</v>
      </c>
      <c r="H14" s="15"/>
      <c r="I14" s="15"/>
      <c r="J14" s="262">
        <v>128763</v>
      </c>
      <c r="K14" s="262">
        <v>9658</v>
      </c>
      <c r="L14" s="262">
        <v>9657</v>
      </c>
      <c r="M14" s="262">
        <v>0</v>
      </c>
      <c r="N14" s="262">
        <v>0</v>
      </c>
      <c r="O14" s="262">
        <v>109448</v>
      </c>
      <c r="P14" s="240" t="s">
        <v>445</v>
      </c>
      <c r="Q14" s="301" t="s">
        <v>192</v>
      </c>
      <c r="R14" s="240" t="s">
        <v>193</v>
      </c>
      <c r="S14" s="167">
        <v>2020</v>
      </c>
      <c r="T14" s="7"/>
      <c r="U14" s="264"/>
    </row>
    <row r="15" spans="1:21" s="8" customFormat="1" ht="80.25" customHeight="1" x14ac:dyDescent="0.25">
      <c r="A15" s="6" t="s">
        <v>862</v>
      </c>
      <c r="B15" s="46" t="s">
        <v>863</v>
      </c>
      <c r="C15" s="46" t="s">
        <v>442</v>
      </c>
      <c r="D15" s="46" t="s">
        <v>451</v>
      </c>
      <c r="E15" s="46" t="s">
        <v>846</v>
      </c>
      <c r="F15" s="48" t="s">
        <v>452</v>
      </c>
      <c r="G15" s="48" t="s">
        <v>131</v>
      </c>
      <c r="H15" s="48"/>
      <c r="I15" s="48"/>
      <c r="J15" s="157">
        <v>100000</v>
      </c>
      <c r="K15" s="157">
        <v>24775.81</v>
      </c>
      <c r="L15" s="157">
        <v>6099.26</v>
      </c>
      <c r="M15" s="157">
        <v>0</v>
      </c>
      <c r="N15" s="157">
        <v>0</v>
      </c>
      <c r="O15" s="164">
        <v>69124.929999999993</v>
      </c>
      <c r="P15" s="158" t="s">
        <v>445</v>
      </c>
      <c r="Q15" s="158" t="s">
        <v>213</v>
      </c>
      <c r="R15" s="158" t="s">
        <v>476</v>
      </c>
      <c r="S15" s="165">
        <v>2020</v>
      </c>
      <c r="T15" s="7"/>
      <c r="U15" s="264"/>
    </row>
    <row r="16" spans="1:21" s="8" customFormat="1" ht="82.5" customHeight="1" x14ac:dyDescent="0.25">
      <c r="A16" s="6" t="s">
        <v>864</v>
      </c>
      <c r="B16" s="46" t="s">
        <v>865</v>
      </c>
      <c r="C16" s="46" t="s">
        <v>154</v>
      </c>
      <c r="D16" s="46" t="s">
        <v>451</v>
      </c>
      <c r="E16" s="46" t="s">
        <v>155</v>
      </c>
      <c r="F16" s="48" t="s">
        <v>452</v>
      </c>
      <c r="G16" s="48" t="s">
        <v>131</v>
      </c>
      <c r="H16" s="48" t="s">
        <v>107</v>
      </c>
      <c r="I16" s="48"/>
      <c r="J16" s="157">
        <f t="array" ref="J16">SUM(ROUND(K16:O16,2))</f>
        <v>235487.06</v>
      </c>
      <c r="K16" s="157">
        <v>17661.54</v>
      </c>
      <c r="L16" s="157">
        <v>17661.52</v>
      </c>
      <c r="M16" s="157">
        <v>0</v>
      </c>
      <c r="N16" s="157">
        <v>0</v>
      </c>
      <c r="O16" s="164">
        <v>200164</v>
      </c>
      <c r="P16" s="158" t="s">
        <v>192</v>
      </c>
      <c r="Q16" s="158" t="s">
        <v>193</v>
      </c>
      <c r="R16" s="158" t="s">
        <v>446</v>
      </c>
      <c r="S16" s="165">
        <v>2020</v>
      </c>
      <c r="T16" s="7"/>
      <c r="U16" s="264"/>
    </row>
    <row r="17" spans="1:23" s="8" customFormat="1" ht="99" customHeight="1" x14ac:dyDescent="0.25">
      <c r="A17" s="6" t="s">
        <v>866</v>
      </c>
      <c r="B17" s="46" t="s">
        <v>454</v>
      </c>
      <c r="C17" s="46" t="s">
        <v>154</v>
      </c>
      <c r="D17" s="46" t="s">
        <v>451</v>
      </c>
      <c r="E17" s="46" t="s">
        <v>155</v>
      </c>
      <c r="F17" s="48" t="s">
        <v>452</v>
      </c>
      <c r="G17" s="48" t="s">
        <v>131</v>
      </c>
      <c r="H17" s="48" t="s">
        <v>107</v>
      </c>
      <c r="I17" s="48"/>
      <c r="J17" s="157">
        <f t="array" ref="J17">SUM(ROUND(K17:O17,2))</f>
        <v>400000</v>
      </c>
      <c r="K17" s="157">
        <v>30000</v>
      </c>
      <c r="L17" s="157">
        <v>30000</v>
      </c>
      <c r="M17" s="157">
        <v>0</v>
      </c>
      <c r="N17" s="157">
        <v>0</v>
      </c>
      <c r="O17" s="164">
        <v>340000</v>
      </c>
      <c r="P17" s="158" t="s">
        <v>192</v>
      </c>
      <c r="Q17" s="158" t="s">
        <v>193</v>
      </c>
      <c r="R17" s="158" t="s">
        <v>446</v>
      </c>
      <c r="S17" s="165">
        <v>2020</v>
      </c>
      <c r="T17" s="7"/>
    </row>
    <row r="18" spans="1:23" s="8" customFormat="1" ht="110.25" x14ac:dyDescent="0.25">
      <c r="A18" s="6" t="s">
        <v>867</v>
      </c>
      <c r="B18" s="34" t="s">
        <v>868</v>
      </c>
      <c r="C18" s="46" t="s">
        <v>403</v>
      </c>
      <c r="D18" s="46" t="s">
        <v>451</v>
      </c>
      <c r="E18" s="46" t="s">
        <v>149</v>
      </c>
      <c r="F18" s="41" t="s">
        <v>452</v>
      </c>
      <c r="G18" s="48" t="s">
        <v>131</v>
      </c>
      <c r="H18" s="48"/>
      <c r="I18" s="41"/>
      <c r="J18" s="265">
        <v>190824.75</v>
      </c>
      <c r="K18" s="157">
        <v>14311.86</v>
      </c>
      <c r="L18" s="265">
        <v>14311.85</v>
      </c>
      <c r="M18" s="157">
        <v>0</v>
      </c>
      <c r="N18" s="157">
        <v>0</v>
      </c>
      <c r="O18" s="164">
        <v>162201.04</v>
      </c>
      <c r="P18" s="158" t="s">
        <v>192</v>
      </c>
      <c r="Q18" s="158" t="s">
        <v>193</v>
      </c>
      <c r="R18" s="158" t="s">
        <v>212</v>
      </c>
      <c r="S18" s="165">
        <v>2020</v>
      </c>
      <c r="T18" s="7"/>
      <c r="U18" s="269"/>
    </row>
    <row r="19" spans="1:23" s="8" customFormat="1" ht="63" x14ac:dyDescent="0.25">
      <c r="A19" s="6" t="s">
        <v>869</v>
      </c>
      <c r="B19" s="46" t="s">
        <v>870</v>
      </c>
      <c r="C19" s="46" t="s">
        <v>375</v>
      </c>
      <c r="D19" s="46" t="s">
        <v>451</v>
      </c>
      <c r="E19" s="46" t="s">
        <v>373</v>
      </c>
      <c r="F19" s="48" t="s">
        <v>449</v>
      </c>
      <c r="G19" s="48" t="s">
        <v>131</v>
      </c>
      <c r="H19" s="48"/>
      <c r="I19" s="48"/>
      <c r="J19" s="157">
        <v>129594.38</v>
      </c>
      <c r="K19" s="157">
        <v>9719.59</v>
      </c>
      <c r="L19" s="157">
        <v>9719.57</v>
      </c>
      <c r="M19" s="157">
        <v>0</v>
      </c>
      <c r="N19" s="157">
        <v>0</v>
      </c>
      <c r="O19" s="164">
        <v>110155.22</v>
      </c>
      <c r="P19" s="158" t="s">
        <v>192</v>
      </c>
      <c r="Q19" s="158" t="s">
        <v>193</v>
      </c>
      <c r="R19" s="158" t="s">
        <v>446</v>
      </c>
      <c r="S19" s="165">
        <v>2020</v>
      </c>
      <c r="T19" s="7"/>
      <c r="U19" s="269"/>
    </row>
    <row r="20" spans="1:23" s="8" customFormat="1" ht="94.5" x14ac:dyDescent="0.25">
      <c r="A20" s="6" t="s">
        <v>871</v>
      </c>
      <c r="B20" s="46" t="s">
        <v>872</v>
      </c>
      <c r="C20" s="46" t="s">
        <v>361</v>
      </c>
      <c r="D20" s="46" t="s">
        <v>451</v>
      </c>
      <c r="E20" s="46" t="s">
        <v>363</v>
      </c>
      <c r="F20" s="48" t="s">
        <v>452</v>
      </c>
      <c r="G20" s="48" t="s">
        <v>131</v>
      </c>
      <c r="H20" s="48"/>
      <c r="I20" s="48"/>
      <c r="J20" s="157">
        <v>161733.4</v>
      </c>
      <c r="K20" s="157">
        <v>16234</v>
      </c>
      <c r="L20" s="157">
        <v>11797.23</v>
      </c>
      <c r="M20" s="157">
        <v>0</v>
      </c>
      <c r="N20" s="157">
        <v>0</v>
      </c>
      <c r="O20" s="164">
        <v>133702.17000000001</v>
      </c>
      <c r="P20" s="158" t="s">
        <v>873</v>
      </c>
      <c r="Q20" s="158" t="s">
        <v>193</v>
      </c>
      <c r="R20" s="158" t="s">
        <v>212</v>
      </c>
      <c r="S20" s="165">
        <v>2020</v>
      </c>
      <c r="T20" s="7"/>
    </row>
    <row r="21" spans="1:23" s="8" customFormat="1" ht="78.75" x14ac:dyDescent="0.25">
      <c r="A21" s="100" t="s">
        <v>35</v>
      </c>
      <c r="B21" s="210" t="s">
        <v>36</v>
      </c>
      <c r="C21" s="101"/>
      <c r="D21" s="101"/>
      <c r="E21" s="101"/>
      <c r="F21" s="101"/>
      <c r="G21" s="101"/>
      <c r="H21" s="101"/>
      <c r="I21" s="101"/>
      <c r="J21" s="266"/>
      <c r="K21" s="266"/>
      <c r="L21" s="266"/>
      <c r="M21" s="266"/>
      <c r="N21" s="266"/>
      <c r="O21" s="266"/>
      <c r="P21" s="267"/>
      <c r="Q21" s="267"/>
      <c r="R21" s="267"/>
      <c r="S21" s="268"/>
      <c r="T21" s="7"/>
    </row>
    <row r="22" spans="1:23" s="8" customFormat="1" ht="78.75" x14ac:dyDescent="0.25">
      <c r="A22" s="6" t="s">
        <v>841</v>
      </c>
      <c r="B22" s="34" t="s">
        <v>842</v>
      </c>
      <c r="C22" s="46" t="s">
        <v>129</v>
      </c>
      <c r="D22" s="46" t="s">
        <v>451</v>
      </c>
      <c r="E22" s="46" t="s">
        <v>843</v>
      </c>
      <c r="F22" s="41" t="s">
        <v>455</v>
      </c>
      <c r="G22" s="48" t="s">
        <v>131</v>
      </c>
      <c r="H22" s="48"/>
      <c r="I22" s="41"/>
      <c r="J22" s="433">
        <v>188899</v>
      </c>
      <c r="K22" s="434">
        <v>14168</v>
      </c>
      <c r="L22" s="433">
        <v>14167</v>
      </c>
      <c r="M22" s="433">
        <v>0</v>
      </c>
      <c r="N22" s="433">
        <v>0</v>
      </c>
      <c r="O22" s="433">
        <v>160564</v>
      </c>
      <c r="P22" s="158" t="s">
        <v>208</v>
      </c>
      <c r="Q22" s="158" t="s">
        <v>445</v>
      </c>
      <c r="R22" s="158" t="s">
        <v>193</v>
      </c>
      <c r="S22" s="165">
        <v>2020</v>
      </c>
      <c r="T22" s="7"/>
      <c r="U22" s="264">
        <f>SUM(U23)</f>
        <v>0</v>
      </c>
      <c r="W22" s="269"/>
    </row>
    <row r="23" spans="1:23" s="8" customFormat="1" ht="110.25" x14ac:dyDescent="0.25">
      <c r="A23" s="6" t="s">
        <v>844</v>
      </c>
      <c r="B23" s="34" t="s">
        <v>845</v>
      </c>
      <c r="C23" s="34" t="s">
        <v>442</v>
      </c>
      <c r="D23" s="34" t="s">
        <v>451</v>
      </c>
      <c r="E23" s="34" t="s">
        <v>846</v>
      </c>
      <c r="F23" s="41" t="s">
        <v>455</v>
      </c>
      <c r="G23" s="41" t="s">
        <v>131</v>
      </c>
      <c r="H23" s="41"/>
      <c r="I23" s="41"/>
      <c r="J23" s="433">
        <v>143105.32</v>
      </c>
      <c r="K23" s="435">
        <v>10732.91</v>
      </c>
      <c r="L23" s="433">
        <v>10732.89</v>
      </c>
      <c r="M23" s="433">
        <v>0</v>
      </c>
      <c r="N23" s="433">
        <v>0</v>
      </c>
      <c r="O23" s="435">
        <v>121639.52</v>
      </c>
      <c r="P23" s="296" t="s">
        <v>208</v>
      </c>
      <c r="Q23" s="296" t="s">
        <v>445</v>
      </c>
      <c r="R23" s="296" t="s">
        <v>193</v>
      </c>
      <c r="S23" s="297">
        <v>2019</v>
      </c>
      <c r="T23" s="7"/>
      <c r="U23" s="264"/>
      <c r="W23" s="269"/>
    </row>
    <row r="24" spans="1:23" s="8" customFormat="1" ht="78.75" x14ac:dyDescent="0.25">
      <c r="A24" s="6" t="s">
        <v>847</v>
      </c>
      <c r="B24" s="34" t="s">
        <v>848</v>
      </c>
      <c r="C24" s="34" t="s">
        <v>154</v>
      </c>
      <c r="D24" s="34" t="s">
        <v>451</v>
      </c>
      <c r="E24" s="34" t="s">
        <v>155</v>
      </c>
      <c r="F24" s="41" t="s">
        <v>455</v>
      </c>
      <c r="G24" s="41" t="s">
        <v>131</v>
      </c>
      <c r="H24" s="41" t="s">
        <v>107</v>
      </c>
      <c r="I24" s="41"/>
      <c r="J24" s="433">
        <f t="array" ref="J24">SUM(ROUND(K24:O24,2))</f>
        <v>764065</v>
      </c>
      <c r="K24" s="433">
        <v>57304.88</v>
      </c>
      <c r="L24" s="433">
        <v>57304.87</v>
      </c>
      <c r="M24" s="433">
        <v>0</v>
      </c>
      <c r="N24" s="433">
        <v>0</v>
      </c>
      <c r="O24" s="435">
        <v>649455.25</v>
      </c>
      <c r="P24" s="296" t="s">
        <v>208</v>
      </c>
      <c r="Q24" s="296" t="s">
        <v>445</v>
      </c>
      <c r="R24" s="296" t="s">
        <v>193</v>
      </c>
      <c r="S24" s="297">
        <v>2020</v>
      </c>
      <c r="T24" s="7"/>
    </row>
    <row r="25" spans="1:23" s="8" customFormat="1" ht="78.75" x14ac:dyDescent="0.25">
      <c r="A25" s="6" t="s">
        <v>849</v>
      </c>
      <c r="B25" s="11" t="s">
        <v>850</v>
      </c>
      <c r="C25" s="34" t="s">
        <v>403</v>
      </c>
      <c r="D25" s="34" t="s">
        <v>451</v>
      </c>
      <c r="E25" s="34" t="s">
        <v>754</v>
      </c>
      <c r="F25" s="41" t="s">
        <v>455</v>
      </c>
      <c r="G25" s="11" t="s">
        <v>131</v>
      </c>
      <c r="H25" s="11"/>
      <c r="I25" s="11"/>
      <c r="J25" s="433">
        <v>200697.9</v>
      </c>
      <c r="K25" s="433">
        <v>15052.36</v>
      </c>
      <c r="L25" s="433">
        <v>15052.33</v>
      </c>
      <c r="M25" s="433">
        <v>0</v>
      </c>
      <c r="N25" s="433">
        <v>0</v>
      </c>
      <c r="O25" s="433">
        <v>170593.21</v>
      </c>
      <c r="P25" s="463" t="s">
        <v>208</v>
      </c>
      <c r="Q25" s="463" t="s">
        <v>445</v>
      </c>
      <c r="R25" s="463" t="s">
        <v>193</v>
      </c>
      <c r="S25" s="436">
        <v>2019</v>
      </c>
      <c r="T25" s="7"/>
    </row>
    <row r="26" spans="1:23" s="8" customFormat="1" ht="63" x14ac:dyDescent="0.25">
      <c r="A26" s="6" t="s">
        <v>851</v>
      </c>
      <c r="B26" s="34" t="s">
        <v>852</v>
      </c>
      <c r="C26" s="34" t="s">
        <v>375</v>
      </c>
      <c r="D26" s="63" t="s">
        <v>451</v>
      </c>
      <c r="E26" s="34" t="s">
        <v>375</v>
      </c>
      <c r="F26" s="197" t="s">
        <v>455</v>
      </c>
      <c r="G26" s="197" t="s">
        <v>131</v>
      </c>
      <c r="H26" s="41"/>
      <c r="I26" s="41"/>
      <c r="J26" s="433">
        <v>202216.56</v>
      </c>
      <c r="K26" s="433">
        <v>15166.25</v>
      </c>
      <c r="L26" s="433">
        <v>15166.24</v>
      </c>
      <c r="M26" s="433">
        <v>0</v>
      </c>
      <c r="N26" s="433">
        <v>0</v>
      </c>
      <c r="O26" s="433">
        <v>171884.07</v>
      </c>
      <c r="P26" s="296" t="s">
        <v>205</v>
      </c>
      <c r="Q26" s="296" t="s">
        <v>445</v>
      </c>
      <c r="R26" s="296" t="s">
        <v>193</v>
      </c>
      <c r="S26" s="297">
        <v>2020</v>
      </c>
      <c r="T26" s="7"/>
    </row>
    <row r="27" spans="1:23" s="8" customFormat="1" ht="126.75" thickBot="1" x14ac:dyDescent="0.3">
      <c r="A27" s="6" t="s">
        <v>853</v>
      </c>
      <c r="B27" s="55" t="s">
        <v>854</v>
      </c>
      <c r="C27" s="55" t="s">
        <v>361</v>
      </c>
      <c r="D27" s="53" t="s">
        <v>451</v>
      </c>
      <c r="E27" s="55" t="s">
        <v>363</v>
      </c>
      <c r="F27" s="415" t="s">
        <v>455</v>
      </c>
      <c r="G27" s="415" t="s">
        <v>131</v>
      </c>
      <c r="H27" s="437"/>
      <c r="I27" s="437"/>
      <c r="J27" s="438">
        <v>237438</v>
      </c>
      <c r="K27" s="439">
        <v>17807.849999999999</v>
      </c>
      <c r="L27" s="439">
        <v>17807.849999999999</v>
      </c>
      <c r="M27" s="438">
        <v>0</v>
      </c>
      <c r="N27" s="438">
        <v>0</v>
      </c>
      <c r="O27" s="438">
        <v>201822.3</v>
      </c>
      <c r="P27" s="464" t="s">
        <v>208</v>
      </c>
      <c r="Q27" s="464" t="s">
        <v>445</v>
      </c>
      <c r="R27" s="464" t="s">
        <v>193</v>
      </c>
      <c r="S27" s="440" t="s">
        <v>522</v>
      </c>
      <c r="T27" s="7"/>
    </row>
    <row r="28" spans="1:23" s="8" customFormat="1" ht="78.75" x14ac:dyDescent="0.25">
      <c r="A28" s="100" t="s">
        <v>37</v>
      </c>
      <c r="B28" s="210" t="s">
        <v>38</v>
      </c>
      <c r="C28" s="101"/>
      <c r="D28" s="101"/>
      <c r="E28" s="101"/>
      <c r="F28" s="101"/>
      <c r="G28" s="101"/>
      <c r="H28" s="101"/>
      <c r="I28" s="101"/>
      <c r="J28" s="266"/>
      <c r="K28" s="266"/>
      <c r="L28" s="266"/>
      <c r="M28" s="266"/>
      <c r="N28" s="266"/>
      <c r="O28" s="266"/>
      <c r="P28" s="267"/>
      <c r="Q28" s="267"/>
      <c r="R28" s="267"/>
      <c r="S28" s="268"/>
      <c r="T28" s="7"/>
    </row>
    <row r="29" spans="1:23" s="8" customFormat="1" ht="207.75" customHeight="1" x14ac:dyDescent="0.25">
      <c r="A29" s="6" t="s">
        <v>39</v>
      </c>
      <c r="B29" s="17" t="s">
        <v>829</v>
      </c>
      <c r="C29" s="17" t="s">
        <v>129</v>
      </c>
      <c r="D29" s="17" t="s">
        <v>451</v>
      </c>
      <c r="E29" s="17" t="s">
        <v>315</v>
      </c>
      <c r="F29" s="15" t="s">
        <v>364</v>
      </c>
      <c r="G29" s="15" t="s">
        <v>131</v>
      </c>
      <c r="H29" s="17" t="s">
        <v>107</v>
      </c>
      <c r="I29" s="17"/>
      <c r="J29" s="160">
        <v>172649</v>
      </c>
      <c r="K29" s="160">
        <v>25898</v>
      </c>
      <c r="L29" s="160">
        <v>0</v>
      </c>
      <c r="M29" s="160">
        <v>0</v>
      </c>
      <c r="N29" s="160">
        <v>0</v>
      </c>
      <c r="O29" s="160">
        <v>146751</v>
      </c>
      <c r="P29" s="161" t="s">
        <v>427</v>
      </c>
      <c r="Q29" s="161" t="s">
        <v>445</v>
      </c>
      <c r="R29" s="161" t="s">
        <v>193</v>
      </c>
      <c r="S29" s="162" t="s">
        <v>521</v>
      </c>
      <c r="T29" s="7"/>
    </row>
    <row r="30" spans="1:23" s="8" customFormat="1" ht="141.75" customHeight="1" x14ac:dyDescent="0.25">
      <c r="A30" s="6" t="s">
        <v>374</v>
      </c>
      <c r="B30" s="17" t="s">
        <v>831</v>
      </c>
      <c r="C30" s="17" t="s">
        <v>442</v>
      </c>
      <c r="D30" s="17" t="s">
        <v>451</v>
      </c>
      <c r="E30" s="17" t="s">
        <v>316</v>
      </c>
      <c r="F30" s="15" t="s">
        <v>364</v>
      </c>
      <c r="G30" s="15" t="s">
        <v>131</v>
      </c>
      <c r="H30" s="15" t="s">
        <v>107</v>
      </c>
      <c r="I30" s="15"/>
      <c r="J30" s="157">
        <v>132968.04999999999</v>
      </c>
      <c r="K30" s="157">
        <v>19945.21</v>
      </c>
      <c r="L30" s="157">
        <v>0</v>
      </c>
      <c r="M30" s="157">
        <v>0</v>
      </c>
      <c r="N30" s="157">
        <v>0</v>
      </c>
      <c r="O30" s="157">
        <v>113022.84</v>
      </c>
      <c r="P30" s="163" t="s">
        <v>809</v>
      </c>
      <c r="Q30" s="163" t="s">
        <v>810</v>
      </c>
      <c r="R30" s="163" t="s">
        <v>811</v>
      </c>
      <c r="S30" s="40">
        <v>2020</v>
      </c>
      <c r="T30" s="7"/>
      <c r="U30" s="269"/>
    </row>
    <row r="31" spans="1:23" s="8" customFormat="1" ht="146.25" customHeight="1" x14ac:dyDescent="0.25">
      <c r="A31" s="6" t="s">
        <v>533</v>
      </c>
      <c r="B31" s="46" t="s">
        <v>823</v>
      </c>
      <c r="C31" s="46" t="s">
        <v>154</v>
      </c>
      <c r="D31" s="46" t="s">
        <v>451</v>
      </c>
      <c r="E31" s="46" t="s">
        <v>155</v>
      </c>
      <c r="F31" s="48" t="s">
        <v>456</v>
      </c>
      <c r="G31" s="48" t="s">
        <v>131</v>
      </c>
      <c r="H31" s="48" t="s">
        <v>107</v>
      </c>
      <c r="I31" s="48"/>
      <c r="J31" s="157">
        <v>156208.51999999999</v>
      </c>
      <c r="K31" s="164">
        <v>23431.27</v>
      </c>
      <c r="L31" s="157">
        <v>0</v>
      </c>
      <c r="M31" s="157">
        <v>0</v>
      </c>
      <c r="N31" s="157">
        <v>0</v>
      </c>
      <c r="O31" s="164">
        <v>132777.25</v>
      </c>
      <c r="P31" s="158" t="s">
        <v>445</v>
      </c>
      <c r="Q31" s="158" t="s">
        <v>453</v>
      </c>
      <c r="R31" s="158" t="s">
        <v>446</v>
      </c>
      <c r="S31" s="165">
        <v>2019</v>
      </c>
      <c r="T31" s="7"/>
    </row>
    <row r="32" spans="1:23" s="8" customFormat="1" ht="78.75" x14ac:dyDescent="0.25">
      <c r="A32" s="6" t="s">
        <v>534</v>
      </c>
      <c r="B32" s="17" t="s">
        <v>812</v>
      </c>
      <c r="C32" s="17" t="s">
        <v>375</v>
      </c>
      <c r="D32" s="17" t="s">
        <v>362</v>
      </c>
      <c r="E32" s="17" t="s">
        <v>373</v>
      </c>
      <c r="F32" s="15" t="s">
        <v>364</v>
      </c>
      <c r="G32" s="15" t="s">
        <v>131</v>
      </c>
      <c r="H32" s="15" t="s">
        <v>107</v>
      </c>
      <c r="I32" s="15"/>
      <c r="J32" s="157">
        <v>226384.2</v>
      </c>
      <c r="K32" s="157">
        <v>33947.629999999997</v>
      </c>
      <c r="L32" s="157">
        <v>0</v>
      </c>
      <c r="M32" s="157">
        <v>0</v>
      </c>
      <c r="N32" s="157">
        <v>0</v>
      </c>
      <c r="O32" s="157">
        <v>192436.57</v>
      </c>
      <c r="P32" s="166" t="s">
        <v>809</v>
      </c>
      <c r="Q32" s="166" t="s">
        <v>813</v>
      </c>
      <c r="R32" s="166" t="s">
        <v>810</v>
      </c>
      <c r="S32" s="167">
        <v>2019</v>
      </c>
      <c r="T32" s="7"/>
    </row>
    <row r="33" spans="1:21" s="8" customFormat="1" ht="87.75" customHeight="1" x14ac:dyDescent="0.25">
      <c r="A33" s="6" t="s">
        <v>535</v>
      </c>
      <c r="B33" s="17" t="s">
        <v>805</v>
      </c>
      <c r="C33" s="17" t="s">
        <v>361</v>
      </c>
      <c r="D33" s="17" t="s">
        <v>362</v>
      </c>
      <c r="E33" s="17" t="s">
        <v>363</v>
      </c>
      <c r="F33" s="15" t="s">
        <v>364</v>
      </c>
      <c r="G33" s="15" t="s">
        <v>131</v>
      </c>
      <c r="H33" s="15" t="s">
        <v>107</v>
      </c>
      <c r="I33" s="15"/>
      <c r="J33" s="157">
        <v>436305.15</v>
      </c>
      <c r="K33" s="157">
        <v>65445.77</v>
      </c>
      <c r="L33" s="157">
        <v>0</v>
      </c>
      <c r="M33" s="157">
        <v>0</v>
      </c>
      <c r="N33" s="157">
        <v>0</v>
      </c>
      <c r="O33" s="157">
        <v>370859.38</v>
      </c>
      <c r="P33" s="166" t="s">
        <v>830</v>
      </c>
      <c r="Q33" s="166" t="s">
        <v>807</v>
      </c>
      <c r="R33" s="166" t="s">
        <v>808</v>
      </c>
      <c r="S33" s="167">
        <v>2020</v>
      </c>
      <c r="T33" s="7"/>
      <c r="U33" s="269"/>
    </row>
    <row r="34" spans="1:21" s="8" customFormat="1" ht="112.5" customHeight="1" x14ac:dyDescent="0.25">
      <c r="A34" s="6" t="s">
        <v>814</v>
      </c>
      <c r="B34" s="17" t="s">
        <v>815</v>
      </c>
      <c r="C34" s="17" t="s">
        <v>816</v>
      </c>
      <c r="D34" s="17" t="s">
        <v>362</v>
      </c>
      <c r="E34" s="17" t="s">
        <v>149</v>
      </c>
      <c r="F34" s="15" t="s">
        <v>364</v>
      </c>
      <c r="G34" s="15" t="s">
        <v>131</v>
      </c>
      <c r="H34" s="15"/>
      <c r="I34" s="15"/>
      <c r="J34" s="157">
        <v>165920.54</v>
      </c>
      <c r="K34" s="157">
        <v>24888.080000000002</v>
      </c>
      <c r="L34" s="157">
        <v>0</v>
      </c>
      <c r="M34" s="157">
        <v>0</v>
      </c>
      <c r="N34" s="157">
        <v>0</v>
      </c>
      <c r="O34" s="157">
        <v>141032.46</v>
      </c>
      <c r="P34" s="166" t="s">
        <v>817</v>
      </c>
      <c r="Q34" s="166" t="s">
        <v>818</v>
      </c>
      <c r="R34" s="166" t="s">
        <v>819</v>
      </c>
      <c r="S34" s="167">
        <v>2018</v>
      </c>
      <c r="T34" s="7"/>
    </row>
    <row r="35" spans="1:21" s="8" customFormat="1" ht="126" x14ac:dyDescent="0.25">
      <c r="A35" s="102" t="s">
        <v>40</v>
      </c>
      <c r="B35" s="257" t="s">
        <v>41</v>
      </c>
      <c r="C35" s="103"/>
      <c r="D35" s="103"/>
      <c r="E35" s="103"/>
      <c r="F35" s="103"/>
      <c r="G35" s="103"/>
      <c r="H35" s="103"/>
      <c r="I35" s="103"/>
      <c r="J35" s="270"/>
      <c r="K35" s="270"/>
      <c r="L35" s="270"/>
      <c r="M35" s="270"/>
      <c r="N35" s="270"/>
      <c r="O35" s="270"/>
      <c r="P35" s="271"/>
      <c r="Q35" s="271"/>
      <c r="R35" s="271"/>
      <c r="S35" s="272"/>
      <c r="T35" s="7"/>
    </row>
    <row r="36" spans="1:21" s="8" customFormat="1" ht="94.5" x14ac:dyDescent="0.25">
      <c r="A36" s="100" t="s">
        <v>42</v>
      </c>
      <c r="B36" s="210" t="s">
        <v>43</v>
      </c>
      <c r="C36" s="101"/>
      <c r="D36" s="101"/>
      <c r="E36" s="101"/>
      <c r="F36" s="101"/>
      <c r="G36" s="101"/>
      <c r="H36" s="101"/>
      <c r="I36" s="101"/>
      <c r="J36" s="266"/>
      <c r="K36" s="266"/>
      <c r="L36" s="266"/>
      <c r="M36" s="266"/>
      <c r="N36" s="266"/>
      <c r="O36" s="266"/>
      <c r="P36" s="267"/>
      <c r="Q36" s="267"/>
      <c r="R36" s="267"/>
      <c r="S36" s="268"/>
      <c r="T36" s="7"/>
    </row>
    <row r="37" spans="1:21" s="8" customFormat="1" ht="63" x14ac:dyDescent="0.25">
      <c r="A37" s="6" t="s">
        <v>44</v>
      </c>
      <c r="B37" s="17" t="s">
        <v>519</v>
      </c>
      <c r="C37" s="17" t="s">
        <v>129</v>
      </c>
      <c r="D37" s="17" t="s">
        <v>404</v>
      </c>
      <c r="E37" s="17" t="s">
        <v>315</v>
      </c>
      <c r="F37" s="15" t="s">
        <v>405</v>
      </c>
      <c r="G37" s="15" t="s">
        <v>131</v>
      </c>
      <c r="H37" s="17"/>
      <c r="I37" s="17"/>
      <c r="J37" s="160">
        <v>400742</v>
      </c>
      <c r="K37" s="160">
        <v>60112</v>
      </c>
      <c r="L37" s="160">
        <v>0</v>
      </c>
      <c r="M37" s="160">
        <v>0</v>
      </c>
      <c r="N37" s="160">
        <v>0</v>
      </c>
      <c r="O37" s="160">
        <v>340630</v>
      </c>
      <c r="P37" s="161" t="s">
        <v>206</v>
      </c>
      <c r="Q37" s="161" t="s">
        <v>187</v>
      </c>
      <c r="R37" s="161" t="s">
        <v>190</v>
      </c>
      <c r="S37" s="162" t="s">
        <v>521</v>
      </c>
      <c r="T37" s="7"/>
      <c r="U37" s="269"/>
    </row>
    <row r="38" spans="1:21" s="8" customFormat="1" ht="63" x14ac:dyDescent="0.25">
      <c r="A38" s="6" t="s">
        <v>536</v>
      </c>
      <c r="B38" s="17" t="s">
        <v>444</v>
      </c>
      <c r="C38" s="17" t="s">
        <v>442</v>
      </c>
      <c r="D38" s="17" t="s">
        <v>404</v>
      </c>
      <c r="E38" s="17" t="s">
        <v>316</v>
      </c>
      <c r="F38" s="17" t="s">
        <v>405</v>
      </c>
      <c r="G38" s="17" t="s">
        <v>131</v>
      </c>
      <c r="H38" s="17"/>
      <c r="I38" s="17"/>
      <c r="J38" s="160">
        <v>302951</v>
      </c>
      <c r="K38" s="160">
        <v>54383</v>
      </c>
      <c r="L38" s="160">
        <v>0</v>
      </c>
      <c r="M38" s="160">
        <v>0</v>
      </c>
      <c r="N38" s="160">
        <v>0</v>
      </c>
      <c r="O38" s="160">
        <v>248568</v>
      </c>
      <c r="P38" s="273" t="s">
        <v>206</v>
      </c>
      <c r="Q38" s="39" t="s">
        <v>207</v>
      </c>
      <c r="R38" s="39" t="s">
        <v>216</v>
      </c>
      <c r="S38" s="40">
        <v>2018</v>
      </c>
      <c r="T38" s="7"/>
      <c r="U38" s="269"/>
    </row>
    <row r="39" spans="1:21" s="8" customFormat="1" ht="63" x14ac:dyDescent="0.25">
      <c r="A39" s="6" t="s">
        <v>537</v>
      </c>
      <c r="B39" s="46" t="s">
        <v>457</v>
      </c>
      <c r="C39" s="46" t="s">
        <v>154</v>
      </c>
      <c r="D39" s="46" t="s">
        <v>404</v>
      </c>
      <c r="E39" s="46" t="s">
        <v>155</v>
      </c>
      <c r="F39" s="48" t="s">
        <v>233</v>
      </c>
      <c r="G39" s="48" t="s">
        <v>131</v>
      </c>
      <c r="H39" s="48"/>
      <c r="I39" s="48"/>
      <c r="J39" s="157">
        <v>2121656.2200000002</v>
      </c>
      <c r="K39" s="157">
        <v>347922.22</v>
      </c>
      <c r="L39" s="157">
        <v>0</v>
      </c>
      <c r="M39" s="157">
        <v>0</v>
      </c>
      <c r="N39" s="157">
        <v>0</v>
      </c>
      <c r="O39" s="157">
        <v>1773734</v>
      </c>
      <c r="P39" s="158" t="s">
        <v>208</v>
      </c>
      <c r="Q39" s="158" t="s">
        <v>205</v>
      </c>
      <c r="R39" s="158" t="s">
        <v>192</v>
      </c>
      <c r="S39" s="165">
        <v>2020</v>
      </c>
      <c r="T39" s="7"/>
      <c r="U39" s="269"/>
    </row>
    <row r="40" spans="1:21" s="8" customFormat="1" ht="63" x14ac:dyDescent="0.25">
      <c r="A40" s="6" t="s">
        <v>538</v>
      </c>
      <c r="B40" s="17" t="s">
        <v>643</v>
      </c>
      <c r="C40" s="17" t="s">
        <v>403</v>
      </c>
      <c r="D40" s="17" t="s">
        <v>404</v>
      </c>
      <c r="E40" s="17" t="s">
        <v>149</v>
      </c>
      <c r="F40" s="17" t="s">
        <v>405</v>
      </c>
      <c r="G40" s="17" t="s">
        <v>131</v>
      </c>
      <c r="H40" s="17"/>
      <c r="I40" s="17"/>
      <c r="J40" s="160">
        <v>490998.82</v>
      </c>
      <c r="K40" s="160">
        <v>73649.820000000007</v>
      </c>
      <c r="L40" s="160">
        <v>0</v>
      </c>
      <c r="M40" s="160">
        <v>0</v>
      </c>
      <c r="N40" s="160">
        <v>0</v>
      </c>
      <c r="O40" s="160">
        <v>417349</v>
      </c>
      <c r="P40" s="39" t="s">
        <v>206</v>
      </c>
      <c r="Q40" s="39" t="s">
        <v>187</v>
      </c>
      <c r="R40" s="273" t="s">
        <v>216</v>
      </c>
      <c r="S40" s="40">
        <v>2019</v>
      </c>
      <c r="T40" s="7"/>
      <c r="U40" s="269"/>
    </row>
    <row r="41" spans="1:21" s="8" customFormat="1" ht="63" x14ac:dyDescent="0.25">
      <c r="A41" s="6" t="s">
        <v>539</v>
      </c>
      <c r="B41" s="17" t="s">
        <v>640</v>
      </c>
      <c r="C41" s="17" t="s">
        <v>375</v>
      </c>
      <c r="D41" s="17" t="s">
        <v>381</v>
      </c>
      <c r="E41" s="17" t="s">
        <v>373</v>
      </c>
      <c r="F41" s="15" t="s">
        <v>382</v>
      </c>
      <c r="G41" s="15" t="s">
        <v>131</v>
      </c>
      <c r="H41" s="15"/>
      <c r="I41" s="15"/>
      <c r="J41" s="157">
        <v>328536</v>
      </c>
      <c r="K41" s="157">
        <v>49280</v>
      </c>
      <c r="L41" s="157">
        <v>0</v>
      </c>
      <c r="M41" s="157">
        <v>0</v>
      </c>
      <c r="N41" s="157">
        <v>0</v>
      </c>
      <c r="O41" s="157">
        <v>279256</v>
      </c>
      <c r="P41" s="273" t="s">
        <v>206</v>
      </c>
      <c r="Q41" s="39" t="s">
        <v>187</v>
      </c>
      <c r="R41" s="39" t="s">
        <v>190</v>
      </c>
      <c r="S41" s="167">
        <v>2019</v>
      </c>
      <c r="T41" s="7"/>
      <c r="U41" s="269"/>
    </row>
    <row r="42" spans="1:21" s="8" customFormat="1" ht="63" x14ac:dyDescent="0.25">
      <c r="A42" s="6" t="s">
        <v>540</v>
      </c>
      <c r="B42" s="17" t="s">
        <v>425</v>
      </c>
      <c r="C42" s="17" t="s">
        <v>361</v>
      </c>
      <c r="D42" s="17" t="s">
        <v>404</v>
      </c>
      <c r="E42" s="17" t="s">
        <v>363</v>
      </c>
      <c r="F42" s="17" t="s">
        <v>405</v>
      </c>
      <c r="G42" s="17" t="s">
        <v>131</v>
      </c>
      <c r="H42" s="274"/>
      <c r="I42" s="15"/>
      <c r="J42" s="160">
        <v>359223.53</v>
      </c>
      <c r="K42" s="160">
        <v>53883.53</v>
      </c>
      <c r="L42" s="160">
        <v>0</v>
      </c>
      <c r="M42" s="160">
        <v>0</v>
      </c>
      <c r="N42" s="160">
        <v>0</v>
      </c>
      <c r="O42" s="160">
        <v>305340</v>
      </c>
      <c r="P42" s="39" t="s">
        <v>206</v>
      </c>
      <c r="Q42" s="39" t="s">
        <v>187</v>
      </c>
      <c r="R42" s="39" t="s">
        <v>190</v>
      </c>
      <c r="S42" s="40">
        <v>2018</v>
      </c>
      <c r="T42" s="7"/>
      <c r="U42" s="269"/>
    </row>
    <row r="43" spans="1:21" s="8" customFormat="1" ht="63" x14ac:dyDescent="0.25">
      <c r="A43" s="100" t="s">
        <v>45</v>
      </c>
      <c r="B43" s="210" t="s">
        <v>46</v>
      </c>
      <c r="C43" s="101"/>
      <c r="D43" s="101"/>
      <c r="E43" s="101"/>
      <c r="F43" s="101"/>
      <c r="G43" s="101"/>
      <c r="H43" s="101"/>
      <c r="I43" s="101"/>
      <c r="J43" s="266"/>
      <c r="K43" s="266"/>
      <c r="L43" s="266"/>
      <c r="M43" s="266"/>
      <c r="N43" s="266"/>
      <c r="O43" s="266"/>
      <c r="P43" s="267"/>
      <c r="Q43" s="267"/>
      <c r="R43" s="267"/>
      <c r="S43" s="268"/>
      <c r="T43" s="7"/>
    </row>
    <row r="44" spans="1:21" s="8" customFormat="1" ht="94.5" x14ac:dyDescent="0.25">
      <c r="A44" s="275" t="s">
        <v>47</v>
      </c>
      <c r="B44" s="276" t="s">
        <v>741</v>
      </c>
      <c r="C44" s="277" t="s">
        <v>129</v>
      </c>
      <c r="D44" s="278" t="s">
        <v>404</v>
      </c>
      <c r="E44" s="277" t="s">
        <v>315</v>
      </c>
      <c r="F44" s="279" t="s">
        <v>235</v>
      </c>
      <c r="G44" s="279" t="s">
        <v>131</v>
      </c>
      <c r="H44" s="280"/>
      <c r="I44" s="280"/>
      <c r="J44" s="281">
        <v>214373.25</v>
      </c>
      <c r="K44" s="281">
        <v>32155.99</v>
      </c>
      <c r="L44" s="281">
        <v>0</v>
      </c>
      <c r="M44" s="281">
        <v>0</v>
      </c>
      <c r="N44" s="281">
        <v>0</v>
      </c>
      <c r="O44" s="281">
        <v>182217.26</v>
      </c>
      <c r="P44" s="282" t="s">
        <v>190</v>
      </c>
      <c r="Q44" s="282" t="s">
        <v>424</v>
      </c>
      <c r="R44" s="282" t="s">
        <v>210</v>
      </c>
      <c r="S44" s="283">
        <v>2019</v>
      </c>
      <c r="T44" s="7"/>
      <c r="U44" s="264"/>
    </row>
    <row r="45" spans="1:21" s="8" customFormat="1" ht="110.25" x14ac:dyDescent="0.25">
      <c r="A45" s="6" t="s">
        <v>742</v>
      </c>
      <c r="B45" s="17" t="s">
        <v>743</v>
      </c>
      <c r="C45" s="17" t="s">
        <v>442</v>
      </c>
      <c r="D45" s="46" t="s">
        <v>404</v>
      </c>
      <c r="E45" s="17" t="s">
        <v>744</v>
      </c>
      <c r="F45" s="41" t="s">
        <v>235</v>
      </c>
      <c r="G45" s="48" t="s">
        <v>131</v>
      </c>
      <c r="H45" s="48"/>
      <c r="I45" s="15"/>
      <c r="J45" s="157">
        <v>189730.02</v>
      </c>
      <c r="K45" s="157">
        <v>28459.5</v>
      </c>
      <c r="L45" s="157">
        <v>0</v>
      </c>
      <c r="M45" s="157">
        <v>0</v>
      </c>
      <c r="N45" s="157">
        <v>0</v>
      </c>
      <c r="O45" s="157">
        <v>161270.51999999999</v>
      </c>
      <c r="P45" s="158" t="s">
        <v>190</v>
      </c>
      <c r="Q45" s="158" t="s">
        <v>424</v>
      </c>
      <c r="R45" s="158" t="s">
        <v>210</v>
      </c>
      <c r="S45" s="23">
        <v>2018</v>
      </c>
      <c r="T45" s="7"/>
      <c r="U45" s="264"/>
    </row>
    <row r="46" spans="1:21" s="8" customFormat="1" ht="110.25" x14ac:dyDescent="0.25">
      <c r="A46" s="12" t="s">
        <v>745</v>
      </c>
      <c r="B46" s="34" t="s">
        <v>458</v>
      </c>
      <c r="C46" s="35" t="s">
        <v>459</v>
      </c>
      <c r="D46" s="46" t="s">
        <v>404</v>
      </c>
      <c r="E46" s="34" t="s">
        <v>746</v>
      </c>
      <c r="F46" s="41" t="s">
        <v>235</v>
      </c>
      <c r="G46" s="48" t="s">
        <v>131</v>
      </c>
      <c r="H46" s="48" t="s">
        <v>107</v>
      </c>
      <c r="I46" s="157"/>
      <c r="J46" s="164">
        <v>460574.87</v>
      </c>
      <c r="K46" s="157">
        <v>0</v>
      </c>
      <c r="L46" s="164">
        <v>69086.23</v>
      </c>
      <c r="M46" s="157">
        <v>0</v>
      </c>
      <c r="N46" s="157">
        <v>0</v>
      </c>
      <c r="O46" s="164">
        <v>391488.64</v>
      </c>
      <c r="P46" s="158" t="s">
        <v>189</v>
      </c>
      <c r="Q46" s="158" t="s">
        <v>210</v>
      </c>
      <c r="R46" s="158" t="s">
        <v>427</v>
      </c>
      <c r="S46" s="23">
        <v>2020</v>
      </c>
      <c r="T46" s="7"/>
      <c r="U46" s="264"/>
    </row>
    <row r="47" spans="1:21" s="8" customFormat="1" ht="97.5" customHeight="1" x14ac:dyDescent="0.25">
      <c r="A47" s="12" t="s">
        <v>747</v>
      </c>
      <c r="B47" s="17" t="s">
        <v>748</v>
      </c>
      <c r="C47" s="17" t="s">
        <v>749</v>
      </c>
      <c r="D47" s="46" t="s">
        <v>404</v>
      </c>
      <c r="E47" s="17" t="s">
        <v>373</v>
      </c>
      <c r="F47" s="41" t="s">
        <v>235</v>
      </c>
      <c r="G47" s="48" t="s">
        <v>131</v>
      </c>
      <c r="H47" s="15"/>
      <c r="I47" s="15"/>
      <c r="J47" s="157">
        <v>214971.45</v>
      </c>
      <c r="K47" s="157">
        <v>32245.71</v>
      </c>
      <c r="L47" s="157">
        <v>0</v>
      </c>
      <c r="M47" s="157">
        <v>0</v>
      </c>
      <c r="N47" s="157">
        <v>0</v>
      </c>
      <c r="O47" s="157">
        <v>182725.74</v>
      </c>
      <c r="P47" s="158" t="s">
        <v>190</v>
      </c>
      <c r="Q47" s="158" t="s">
        <v>189</v>
      </c>
      <c r="R47" s="158" t="s">
        <v>313</v>
      </c>
      <c r="S47" s="23">
        <v>2018</v>
      </c>
      <c r="T47" s="7"/>
      <c r="U47" s="264"/>
    </row>
    <row r="48" spans="1:21" s="8" customFormat="1" ht="81" customHeight="1" x14ac:dyDescent="0.25">
      <c r="A48" s="284" t="s">
        <v>750</v>
      </c>
      <c r="B48" s="285" t="s">
        <v>751</v>
      </c>
      <c r="C48" s="285" t="s">
        <v>752</v>
      </c>
      <c r="D48" s="286" t="s">
        <v>404</v>
      </c>
      <c r="E48" s="285" t="s">
        <v>753</v>
      </c>
      <c r="F48" s="279" t="s">
        <v>235</v>
      </c>
      <c r="G48" s="287" t="s">
        <v>131</v>
      </c>
      <c r="H48" s="287"/>
      <c r="I48" s="288"/>
      <c r="J48" s="289">
        <v>507273.92</v>
      </c>
      <c r="K48" s="289">
        <v>76091.09</v>
      </c>
      <c r="L48" s="288">
        <v>0</v>
      </c>
      <c r="M48" s="288">
        <v>0</v>
      </c>
      <c r="N48" s="288">
        <v>0</v>
      </c>
      <c r="O48" s="289">
        <v>431182.83</v>
      </c>
      <c r="P48" s="290" t="s">
        <v>189</v>
      </c>
      <c r="Q48" s="290" t="s">
        <v>210</v>
      </c>
      <c r="R48" s="290" t="s">
        <v>208</v>
      </c>
      <c r="S48" s="291">
        <v>2020</v>
      </c>
      <c r="T48" s="7"/>
      <c r="U48" s="264"/>
    </row>
    <row r="49" spans="1:24" s="8" customFormat="1" ht="47.25" x14ac:dyDescent="0.25">
      <c r="A49" s="102" t="s">
        <v>48</v>
      </c>
      <c r="B49" s="257" t="s">
        <v>49</v>
      </c>
      <c r="C49" s="103"/>
      <c r="D49" s="103"/>
      <c r="E49" s="103"/>
      <c r="F49" s="103"/>
      <c r="G49" s="103"/>
      <c r="H49" s="103"/>
      <c r="I49" s="103"/>
      <c r="J49" s="270"/>
      <c r="K49" s="270"/>
      <c r="L49" s="270"/>
      <c r="M49" s="270"/>
      <c r="N49" s="270"/>
      <c r="O49" s="270"/>
      <c r="P49" s="271"/>
      <c r="Q49" s="271"/>
      <c r="R49" s="271"/>
      <c r="S49" s="272"/>
      <c r="T49" s="7"/>
    </row>
    <row r="50" spans="1:24" s="8" customFormat="1" ht="94.5" x14ac:dyDescent="0.25">
      <c r="A50" s="100" t="s">
        <v>50</v>
      </c>
      <c r="B50" s="210" t="s">
        <v>51</v>
      </c>
      <c r="C50" s="101"/>
      <c r="D50" s="101"/>
      <c r="E50" s="101"/>
      <c r="F50" s="101"/>
      <c r="G50" s="101"/>
      <c r="H50" s="101"/>
      <c r="I50" s="101"/>
      <c r="J50" s="266"/>
      <c r="K50" s="266"/>
      <c r="L50" s="266"/>
      <c r="M50" s="266"/>
      <c r="N50" s="266"/>
      <c r="O50" s="266"/>
      <c r="P50" s="267"/>
      <c r="Q50" s="267"/>
      <c r="R50" s="267"/>
      <c r="S50" s="268"/>
      <c r="T50" s="7"/>
    </row>
    <row r="51" spans="1:24" customFormat="1" ht="85.5" customHeight="1" x14ac:dyDescent="0.25">
      <c r="A51" s="6" t="s">
        <v>901</v>
      </c>
      <c r="B51" s="2" t="s">
        <v>902</v>
      </c>
      <c r="C51" s="2" t="s">
        <v>903</v>
      </c>
      <c r="D51" s="2" t="s">
        <v>904</v>
      </c>
      <c r="E51" s="2" t="s">
        <v>315</v>
      </c>
      <c r="F51" s="2" t="s">
        <v>905</v>
      </c>
      <c r="G51" s="2" t="s">
        <v>131</v>
      </c>
      <c r="H51" s="15"/>
      <c r="I51" s="15"/>
      <c r="J51" s="157">
        <v>126563.09</v>
      </c>
      <c r="K51" s="157">
        <v>9492.24</v>
      </c>
      <c r="L51" s="157">
        <v>9492.23</v>
      </c>
      <c r="M51" s="157">
        <v>0</v>
      </c>
      <c r="N51" s="157">
        <v>0</v>
      </c>
      <c r="O51" s="157">
        <v>107578.62</v>
      </c>
      <c r="P51" s="158" t="s">
        <v>203</v>
      </c>
      <c r="Q51" s="158" t="s">
        <v>211</v>
      </c>
      <c r="R51" s="158" t="s">
        <v>906</v>
      </c>
      <c r="S51" s="167">
        <v>2022</v>
      </c>
    </row>
    <row r="52" spans="1:24" customFormat="1" ht="78.75" x14ac:dyDescent="0.25">
      <c r="A52" s="6" t="s">
        <v>907</v>
      </c>
      <c r="B52" s="17" t="s">
        <v>908</v>
      </c>
      <c r="C52" s="17" t="s">
        <v>442</v>
      </c>
      <c r="D52" s="17" t="s">
        <v>904</v>
      </c>
      <c r="E52" s="17" t="s">
        <v>316</v>
      </c>
      <c r="F52" s="15" t="s">
        <v>905</v>
      </c>
      <c r="G52" s="15" t="s">
        <v>131</v>
      </c>
      <c r="H52" s="15"/>
      <c r="I52" s="15"/>
      <c r="J52" s="157">
        <v>108534.11</v>
      </c>
      <c r="K52" s="157">
        <v>8140.07</v>
      </c>
      <c r="L52" s="157">
        <v>8140.05</v>
      </c>
      <c r="M52" s="157">
        <v>0</v>
      </c>
      <c r="N52" s="157">
        <v>0</v>
      </c>
      <c r="O52" s="157">
        <v>92253.987955082353</v>
      </c>
      <c r="P52" s="483" t="s">
        <v>203</v>
      </c>
      <c r="Q52" s="483" t="s">
        <v>211</v>
      </c>
      <c r="R52" s="483" t="s">
        <v>909</v>
      </c>
      <c r="S52" s="167">
        <v>2023</v>
      </c>
    </row>
    <row r="53" spans="1:24" customFormat="1" ht="94.5" x14ac:dyDescent="0.25">
      <c r="A53" s="6" t="s">
        <v>910</v>
      </c>
      <c r="B53" s="484" t="s">
        <v>911</v>
      </c>
      <c r="C53" s="485" t="s">
        <v>912</v>
      </c>
      <c r="D53" s="486" t="s">
        <v>913</v>
      </c>
      <c r="E53" s="486" t="s">
        <v>160</v>
      </c>
      <c r="F53" s="484" t="s">
        <v>905</v>
      </c>
      <c r="G53" s="15" t="s">
        <v>131</v>
      </c>
      <c r="H53" s="15"/>
      <c r="I53" s="15"/>
      <c r="J53" s="487">
        <v>234213.9</v>
      </c>
      <c r="K53" s="488">
        <v>17566.05</v>
      </c>
      <c r="L53" s="157">
        <v>17566.04</v>
      </c>
      <c r="M53" s="157">
        <v>0</v>
      </c>
      <c r="N53" s="157">
        <v>0</v>
      </c>
      <c r="O53" s="157">
        <v>199081.81</v>
      </c>
      <c r="P53" s="158" t="s">
        <v>446</v>
      </c>
      <c r="Q53" s="158" t="s">
        <v>211</v>
      </c>
      <c r="R53" s="158" t="s">
        <v>909</v>
      </c>
      <c r="S53" s="159" t="s">
        <v>701</v>
      </c>
      <c r="U53" s="468"/>
      <c r="V53" s="468"/>
      <c r="W53" s="468"/>
      <c r="X53" s="468"/>
    </row>
    <row r="54" spans="1:24" customFormat="1" ht="94.5" x14ac:dyDescent="0.25">
      <c r="A54" s="6" t="s">
        <v>914</v>
      </c>
      <c r="B54" s="17" t="s">
        <v>915</v>
      </c>
      <c r="C54" s="17" t="s">
        <v>916</v>
      </c>
      <c r="D54" s="17" t="s">
        <v>904</v>
      </c>
      <c r="E54" s="17" t="s">
        <v>149</v>
      </c>
      <c r="F54" s="17" t="s">
        <v>905</v>
      </c>
      <c r="G54" s="15" t="s">
        <v>131</v>
      </c>
      <c r="H54" s="15"/>
      <c r="I54" s="15"/>
      <c r="J54" s="299">
        <v>91149.1</v>
      </c>
      <c r="K54" s="299">
        <v>6836.19</v>
      </c>
      <c r="L54" s="299">
        <v>6836.18</v>
      </c>
      <c r="M54" s="299">
        <v>0</v>
      </c>
      <c r="N54" s="299">
        <v>0</v>
      </c>
      <c r="O54" s="299">
        <v>77476.73</v>
      </c>
      <c r="P54" s="158" t="s">
        <v>203</v>
      </c>
      <c r="Q54" s="158" t="s">
        <v>212</v>
      </c>
      <c r="R54" s="158" t="s">
        <v>202</v>
      </c>
      <c r="S54" s="159" t="s">
        <v>701</v>
      </c>
      <c r="U54" s="469"/>
      <c r="V54" s="469"/>
      <c r="W54" s="469"/>
      <c r="X54" s="469"/>
    </row>
    <row r="55" spans="1:24" customFormat="1" ht="94.5" x14ac:dyDescent="0.25">
      <c r="A55" s="6" t="s">
        <v>917</v>
      </c>
      <c r="B55" s="489" t="s">
        <v>918</v>
      </c>
      <c r="C55" s="17" t="s">
        <v>919</v>
      </c>
      <c r="D55" s="18" t="s">
        <v>904</v>
      </c>
      <c r="E55" s="18" t="s">
        <v>373</v>
      </c>
      <c r="F55" s="490" t="s">
        <v>905</v>
      </c>
      <c r="G55" s="26" t="s">
        <v>131</v>
      </c>
      <c r="H55" s="26"/>
      <c r="I55" s="26"/>
      <c r="J55" s="491">
        <v>127000.75</v>
      </c>
      <c r="K55" s="491">
        <v>9525.07</v>
      </c>
      <c r="L55" s="491">
        <v>9525.0499999999993</v>
      </c>
      <c r="M55" s="491">
        <v>0</v>
      </c>
      <c r="N55" s="491">
        <v>0</v>
      </c>
      <c r="O55" s="491">
        <v>107950.63</v>
      </c>
      <c r="P55" s="318" t="s">
        <v>203</v>
      </c>
      <c r="Q55" s="318" t="s">
        <v>446</v>
      </c>
      <c r="R55" s="318" t="s">
        <v>213</v>
      </c>
      <c r="S55" s="492" t="s">
        <v>701</v>
      </c>
      <c r="U55" s="470"/>
      <c r="V55" s="471"/>
      <c r="W55" s="471"/>
      <c r="X55" s="471"/>
    </row>
    <row r="56" spans="1:24" customFormat="1" ht="95.25" thickBot="1" x14ac:dyDescent="0.3">
      <c r="A56" s="52" t="s">
        <v>920</v>
      </c>
      <c r="B56" s="493" t="s">
        <v>921</v>
      </c>
      <c r="C56" s="30" t="s">
        <v>922</v>
      </c>
      <c r="D56" s="30" t="s">
        <v>904</v>
      </c>
      <c r="E56" s="30" t="s">
        <v>363</v>
      </c>
      <c r="F56" s="494" t="s">
        <v>905</v>
      </c>
      <c r="G56" s="495" t="s">
        <v>131</v>
      </c>
      <c r="H56" s="495"/>
      <c r="I56" s="495"/>
      <c r="J56" s="325">
        <v>141820.25</v>
      </c>
      <c r="K56" s="325">
        <v>10636.53</v>
      </c>
      <c r="L56" s="325">
        <v>10636.51</v>
      </c>
      <c r="M56" s="325">
        <v>0</v>
      </c>
      <c r="N56" s="325">
        <v>0</v>
      </c>
      <c r="O56" s="325">
        <v>120547.21</v>
      </c>
      <c r="P56" s="327" t="s">
        <v>446</v>
      </c>
      <c r="Q56" s="327" t="s">
        <v>211</v>
      </c>
      <c r="R56" s="327" t="s">
        <v>909</v>
      </c>
      <c r="S56" s="496" t="s">
        <v>518</v>
      </c>
    </row>
    <row r="57" spans="1:24" s="8" customFormat="1" ht="126" x14ac:dyDescent="0.25">
      <c r="A57" s="100" t="s">
        <v>52</v>
      </c>
      <c r="B57" s="210" t="s">
        <v>53</v>
      </c>
      <c r="C57" s="101"/>
      <c r="D57" s="101"/>
      <c r="E57" s="101"/>
      <c r="F57" s="101"/>
      <c r="G57" s="101"/>
      <c r="H57" s="101"/>
      <c r="I57" s="101"/>
      <c r="J57" s="266"/>
      <c r="K57" s="266"/>
      <c r="L57" s="266"/>
      <c r="M57" s="266"/>
      <c r="N57" s="266"/>
      <c r="O57" s="266"/>
      <c r="P57" s="267"/>
      <c r="Q57" s="267"/>
      <c r="R57" s="267"/>
      <c r="S57" s="268"/>
      <c r="T57" s="7"/>
    </row>
    <row r="58" spans="1:24" s="8" customFormat="1" ht="189" x14ac:dyDescent="0.25">
      <c r="A58" s="6" t="s">
        <v>934</v>
      </c>
      <c r="B58" s="2" t="s">
        <v>940</v>
      </c>
      <c r="C58" s="2" t="s">
        <v>129</v>
      </c>
      <c r="D58" s="2" t="s">
        <v>904</v>
      </c>
      <c r="E58" s="2" t="s">
        <v>315</v>
      </c>
      <c r="F58" s="2" t="s">
        <v>941</v>
      </c>
      <c r="G58" s="2" t="s">
        <v>131</v>
      </c>
      <c r="H58" s="15"/>
      <c r="I58" s="15"/>
      <c r="J58" s="157">
        <v>11815.34</v>
      </c>
      <c r="K58" s="157">
        <v>886.19</v>
      </c>
      <c r="L58" s="157">
        <v>886.15</v>
      </c>
      <c r="M58" s="157">
        <v>0</v>
      </c>
      <c r="N58" s="157">
        <v>0</v>
      </c>
      <c r="O58" s="157">
        <v>10043</v>
      </c>
      <c r="P58" s="158" t="s">
        <v>212</v>
      </c>
      <c r="Q58" s="158" t="s">
        <v>213</v>
      </c>
      <c r="R58" s="158" t="s">
        <v>906</v>
      </c>
      <c r="S58" s="167">
        <v>2022</v>
      </c>
      <c r="T58" s="7"/>
    </row>
    <row r="59" spans="1:24" s="8" customFormat="1" ht="189" x14ac:dyDescent="0.25">
      <c r="A59" s="6" t="s">
        <v>935</v>
      </c>
      <c r="B59" s="17" t="s">
        <v>942</v>
      </c>
      <c r="C59" s="17" t="s">
        <v>442</v>
      </c>
      <c r="D59" s="17" t="s">
        <v>904</v>
      </c>
      <c r="E59" s="17" t="s">
        <v>316</v>
      </c>
      <c r="F59" s="17" t="s">
        <v>941</v>
      </c>
      <c r="G59" s="15" t="s">
        <v>131</v>
      </c>
      <c r="H59" s="15"/>
      <c r="I59" s="15"/>
      <c r="J59" s="157">
        <v>5908.27</v>
      </c>
      <c r="K59" s="157">
        <v>443.15</v>
      </c>
      <c r="L59" s="157">
        <v>443.12</v>
      </c>
      <c r="M59" s="157">
        <v>0</v>
      </c>
      <c r="N59" s="157">
        <v>0</v>
      </c>
      <c r="O59" s="157">
        <v>5022</v>
      </c>
      <c r="P59" s="158" t="s">
        <v>211</v>
      </c>
      <c r="Q59" s="158" t="s">
        <v>202</v>
      </c>
      <c r="R59" s="158" t="s">
        <v>200</v>
      </c>
      <c r="S59" s="159" t="s">
        <v>522</v>
      </c>
      <c r="T59" s="7"/>
    </row>
    <row r="60" spans="1:24" s="8" customFormat="1" ht="157.5" x14ac:dyDescent="0.25">
      <c r="A60" s="6" t="s">
        <v>936</v>
      </c>
      <c r="B60" s="502" t="s">
        <v>943</v>
      </c>
      <c r="C60" s="416" t="s">
        <v>154</v>
      </c>
      <c r="D60" s="486" t="s">
        <v>944</v>
      </c>
      <c r="E60" s="486" t="s">
        <v>160</v>
      </c>
      <c r="F60" s="501" t="s">
        <v>941</v>
      </c>
      <c r="G60" s="15" t="s">
        <v>131</v>
      </c>
      <c r="H60" s="15"/>
      <c r="I60" s="15"/>
      <c r="J60" s="157">
        <v>24085.89</v>
      </c>
      <c r="K60" s="157">
        <v>1806.45</v>
      </c>
      <c r="L60" s="157">
        <v>1806.44</v>
      </c>
      <c r="M60" s="157">
        <v>0</v>
      </c>
      <c r="N60" s="157">
        <v>0</v>
      </c>
      <c r="O60" s="157">
        <v>20473</v>
      </c>
      <c r="P60" s="158" t="s">
        <v>211</v>
      </c>
      <c r="Q60" s="158" t="s">
        <v>906</v>
      </c>
      <c r="R60" s="158" t="s">
        <v>945</v>
      </c>
      <c r="S60" s="159" t="s">
        <v>701</v>
      </c>
      <c r="T60" s="7"/>
    </row>
    <row r="61" spans="1:24" s="8" customFormat="1" ht="189" x14ac:dyDescent="0.25">
      <c r="A61" s="6" t="s">
        <v>937</v>
      </c>
      <c r="B61" s="17" t="s">
        <v>946</v>
      </c>
      <c r="C61" s="17" t="s">
        <v>403</v>
      </c>
      <c r="D61" s="17" t="s">
        <v>904</v>
      </c>
      <c r="E61" s="17" t="s">
        <v>149</v>
      </c>
      <c r="F61" s="15" t="s">
        <v>941</v>
      </c>
      <c r="G61" s="15" t="s">
        <v>131</v>
      </c>
      <c r="H61" s="15"/>
      <c r="I61" s="15"/>
      <c r="J61" s="157">
        <v>18404.71</v>
      </c>
      <c r="K61" s="157">
        <v>1380.36</v>
      </c>
      <c r="L61" s="157">
        <v>1380.35</v>
      </c>
      <c r="M61" s="157">
        <v>0</v>
      </c>
      <c r="N61" s="157">
        <v>0</v>
      </c>
      <c r="O61" s="157">
        <v>15644</v>
      </c>
      <c r="P61" s="158" t="s">
        <v>212</v>
      </c>
      <c r="Q61" s="158" t="s">
        <v>213</v>
      </c>
      <c r="R61" s="158" t="s">
        <v>906</v>
      </c>
      <c r="S61" s="159" t="s">
        <v>701</v>
      </c>
      <c r="T61" s="7"/>
    </row>
    <row r="62" spans="1:24" s="8" customFormat="1" ht="173.25" x14ac:dyDescent="0.25">
      <c r="A62" s="6" t="s">
        <v>938</v>
      </c>
      <c r="B62" s="2" t="s">
        <v>947</v>
      </c>
      <c r="C62" s="17" t="s">
        <v>375</v>
      </c>
      <c r="D62" s="17" t="s">
        <v>904</v>
      </c>
      <c r="E62" s="17" t="s">
        <v>373</v>
      </c>
      <c r="F62" s="17" t="s">
        <v>948</v>
      </c>
      <c r="G62" s="15" t="s">
        <v>131</v>
      </c>
      <c r="H62" s="15"/>
      <c r="I62" s="15"/>
      <c r="J62" s="157">
        <v>18404.71</v>
      </c>
      <c r="K62" s="157">
        <v>1380.36</v>
      </c>
      <c r="L62" s="157">
        <v>1380.35</v>
      </c>
      <c r="M62" s="157">
        <v>0</v>
      </c>
      <c r="N62" s="157">
        <v>0</v>
      </c>
      <c r="O62" s="157">
        <v>15644</v>
      </c>
      <c r="P62" s="158" t="s">
        <v>212</v>
      </c>
      <c r="Q62" s="158" t="s">
        <v>202</v>
      </c>
      <c r="R62" s="158" t="s">
        <v>476</v>
      </c>
      <c r="S62" s="161" t="s">
        <v>701</v>
      </c>
      <c r="T62" s="7"/>
    </row>
    <row r="63" spans="1:24" s="8" customFormat="1" ht="173.25" x14ac:dyDescent="0.25">
      <c r="A63" s="6" t="s">
        <v>939</v>
      </c>
      <c r="B63" s="17" t="s">
        <v>949</v>
      </c>
      <c r="C63" s="17" t="s">
        <v>950</v>
      </c>
      <c r="D63" s="2" t="s">
        <v>951</v>
      </c>
      <c r="E63" s="2" t="s">
        <v>363</v>
      </c>
      <c r="F63" s="17" t="s">
        <v>948</v>
      </c>
      <c r="G63" s="15" t="s">
        <v>131</v>
      </c>
      <c r="H63" s="15"/>
      <c r="I63" s="15"/>
      <c r="J63" s="157">
        <v>6816.48</v>
      </c>
      <c r="K63" s="157">
        <v>0</v>
      </c>
      <c r="L63" s="157">
        <v>511.23</v>
      </c>
      <c r="M63" s="157">
        <v>0</v>
      </c>
      <c r="N63" s="157">
        <v>511.25</v>
      </c>
      <c r="O63" s="157">
        <v>5794</v>
      </c>
      <c r="P63" s="158" t="s">
        <v>212</v>
      </c>
      <c r="Q63" s="158" t="s">
        <v>213</v>
      </c>
      <c r="R63" s="158" t="s">
        <v>906</v>
      </c>
      <c r="S63" s="159" t="s">
        <v>701</v>
      </c>
      <c r="T63" s="7"/>
    </row>
    <row r="64" spans="1:24" s="8" customFormat="1" ht="78.75" x14ac:dyDescent="0.25">
      <c r="A64" s="539" t="s">
        <v>972</v>
      </c>
      <c r="B64" s="540" t="s">
        <v>971</v>
      </c>
      <c r="C64" s="540"/>
      <c r="D64" s="541"/>
      <c r="E64" s="541"/>
      <c r="F64" s="540"/>
      <c r="G64" s="542"/>
      <c r="H64" s="542"/>
      <c r="I64" s="542"/>
      <c r="J64" s="543"/>
      <c r="K64" s="543"/>
      <c r="L64" s="543"/>
      <c r="M64" s="543"/>
      <c r="N64" s="543"/>
      <c r="O64" s="543"/>
      <c r="P64" s="544"/>
      <c r="Q64" s="544"/>
      <c r="R64" s="544"/>
      <c r="S64" s="545"/>
      <c r="T64" s="7"/>
    </row>
    <row r="65" spans="1:20" s="8" customFormat="1" ht="141.75" x14ac:dyDescent="0.25">
      <c r="A65" s="558" t="s">
        <v>973</v>
      </c>
      <c r="B65" s="559" t="s">
        <v>974</v>
      </c>
      <c r="C65" s="559" t="s">
        <v>975</v>
      </c>
      <c r="D65" s="560" t="s">
        <v>904</v>
      </c>
      <c r="E65" s="560" t="s">
        <v>315</v>
      </c>
      <c r="F65" s="559" t="s">
        <v>263</v>
      </c>
      <c r="G65" s="561" t="s">
        <v>131</v>
      </c>
      <c r="H65" s="561"/>
      <c r="I65" s="561"/>
      <c r="J65" s="562">
        <v>229210.81</v>
      </c>
      <c r="K65" s="562">
        <v>17190.82</v>
      </c>
      <c r="L65" s="562">
        <v>17190.810000000001</v>
      </c>
      <c r="M65" s="562">
        <v>0</v>
      </c>
      <c r="N65" s="562">
        <v>0</v>
      </c>
      <c r="O65" s="562">
        <v>194829.18</v>
      </c>
      <c r="P65" s="563" t="s">
        <v>909</v>
      </c>
      <c r="Q65" s="563" t="s">
        <v>476</v>
      </c>
      <c r="R65" s="563" t="s">
        <v>215</v>
      </c>
      <c r="S65" s="564" t="s">
        <v>522</v>
      </c>
      <c r="T65" s="7"/>
    </row>
    <row r="66" spans="1:20" s="8" customFormat="1" ht="126" x14ac:dyDescent="0.25">
      <c r="A66" s="558" t="s">
        <v>976</v>
      </c>
      <c r="B66" s="559" t="s">
        <v>977</v>
      </c>
      <c r="C66" s="559" t="s">
        <v>978</v>
      </c>
      <c r="D66" s="560" t="s">
        <v>904</v>
      </c>
      <c r="E66" s="560" t="s">
        <v>315</v>
      </c>
      <c r="F66" s="559" t="s">
        <v>263</v>
      </c>
      <c r="G66" s="561" t="s">
        <v>131</v>
      </c>
      <c r="H66" s="561"/>
      <c r="I66" s="561"/>
      <c r="J66" s="562">
        <v>73219.45</v>
      </c>
      <c r="K66" s="562">
        <v>0</v>
      </c>
      <c r="L66" s="562">
        <v>5491.45</v>
      </c>
      <c r="M66" s="562">
        <v>5491.47</v>
      </c>
      <c r="N66" s="562">
        <v>0</v>
      </c>
      <c r="O66" s="562">
        <v>62236.53</v>
      </c>
      <c r="P66" s="563" t="s">
        <v>909</v>
      </c>
      <c r="Q66" s="563" t="s">
        <v>200</v>
      </c>
      <c r="R66" s="563" t="s">
        <v>979</v>
      </c>
      <c r="S66" s="564" t="s">
        <v>522</v>
      </c>
      <c r="T66" s="7"/>
    </row>
    <row r="67" spans="1:20" s="8" customFormat="1" ht="110.25" x14ac:dyDescent="0.25">
      <c r="A67" s="558" t="s">
        <v>980</v>
      </c>
      <c r="B67" s="559" t="s">
        <v>981</v>
      </c>
      <c r="C67" s="559" t="s">
        <v>442</v>
      </c>
      <c r="D67" s="560" t="s">
        <v>904</v>
      </c>
      <c r="E67" s="560" t="s">
        <v>316</v>
      </c>
      <c r="F67" s="559" t="s">
        <v>263</v>
      </c>
      <c r="G67" s="561" t="s">
        <v>131</v>
      </c>
      <c r="H67" s="561"/>
      <c r="I67" s="561"/>
      <c r="J67" s="562">
        <v>198075.68</v>
      </c>
      <c r="K67" s="562">
        <v>14855.69</v>
      </c>
      <c r="L67" s="562">
        <v>14855.67</v>
      </c>
      <c r="M67" s="562">
        <v>0</v>
      </c>
      <c r="N67" s="562">
        <v>0</v>
      </c>
      <c r="O67" s="562">
        <v>168364.32</v>
      </c>
      <c r="P67" s="563" t="s">
        <v>909</v>
      </c>
      <c r="Q67" s="563" t="s">
        <v>979</v>
      </c>
      <c r="R67" s="563" t="s">
        <v>982</v>
      </c>
      <c r="S67" s="564" t="s">
        <v>518</v>
      </c>
      <c r="T67" s="7"/>
    </row>
    <row r="68" spans="1:20" s="8" customFormat="1" ht="157.5" x14ac:dyDescent="0.25">
      <c r="A68" s="558" t="s">
        <v>983</v>
      </c>
      <c r="B68" s="559" t="s">
        <v>984</v>
      </c>
      <c r="C68" s="559" t="s">
        <v>985</v>
      </c>
      <c r="D68" s="560" t="s">
        <v>904</v>
      </c>
      <c r="E68" s="560" t="s">
        <v>160</v>
      </c>
      <c r="F68" s="559" t="s">
        <v>263</v>
      </c>
      <c r="G68" s="561" t="s">
        <v>131</v>
      </c>
      <c r="H68" s="561"/>
      <c r="I68" s="561"/>
      <c r="J68" s="562">
        <v>44037.09</v>
      </c>
      <c r="K68" s="562">
        <v>0</v>
      </c>
      <c r="L68" s="562">
        <v>3302.78</v>
      </c>
      <c r="M68" s="562">
        <v>3302.79</v>
      </c>
      <c r="N68" s="562">
        <v>0</v>
      </c>
      <c r="O68" s="562">
        <v>37431.519999999997</v>
      </c>
      <c r="P68" s="563" t="s">
        <v>909</v>
      </c>
      <c r="Q68" s="563" t="s">
        <v>200</v>
      </c>
      <c r="R68" s="563" t="s">
        <v>214</v>
      </c>
      <c r="S68" s="564" t="s">
        <v>522</v>
      </c>
      <c r="T68" s="7"/>
    </row>
    <row r="69" spans="1:20" s="8" customFormat="1" ht="110.25" x14ac:dyDescent="0.25">
      <c r="A69" s="558" t="s">
        <v>986</v>
      </c>
      <c r="B69" s="559" t="s">
        <v>987</v>
      </c>
      <c r="C69" s="559" t="s">
        <v>988</v>
      </c>
      <c r="D69" s="560" t="s">
        <v>904</v>
      </c>
      <c r="E69" s="560" t="s">
        <v>160</v>
      </c>
      <c r="F69" s="559" t="s">
        <v>263</v>
      </c>
      <c r="G69" s="561" t="s">
        <v>131</v>
      </c>
      <c r="H69" s="561"/>
      <c r="I69" s="561"/>
      <c r="J69" s="562">
        <v>47074.2</v>
      </c>
      <c r="K69" s="562">
        <v>0</v>
      </c>
      <c r="L69" s="562">
        <v>3530.56</v>
      </c>
      <c r="M69" s="562">
        <v>3530.57</v>
      </c>
      <c r="N69" s="562">
        <v>0</v>
      </c>
      <c r="O69" s="562">
        <v>40013.07</v>
      </c>
      <c r="P69" s="563" t="s">
        <v>909</v>
      </c>
      <c r="Q69" s="563" t="s">
        <v>476</v>
      </c>
      <c r="R69" s="563" t="s">
        <v>214</v>
      </c>
      <c r="S69" s="564" t="s">
        <v>522</v>
      </c>
      <c r="T69" s="7"/>
    </row>
    <row r="70" spans="1:20" s="8" customFormat="1" ht="110.25" x14ac:dyDescent="0.25">
      <c r="A70" s="558" t="s">
        <v>989</v>
      </c>
      <c r="B70" s="559" t="s">
        <v>990</v>
      </c>
      <c r="C70" s="559" t="s">
        <v>991</v>
      </c>
      <c r="D70" s="560" t="s">
        <v>904</v>
      </c>
      <c r="E70" s="560" t="s">
        <v>160</v>
      </c>
      <c r="F70" s="559" t="s">
        <v>263</v>
      </c>
      <c r="G70" s="561" t="s">
        <v>131</v>
      </c>
      <c r="H70" s="561"/>
      <c r="I70" s="561"/>
      <c r="J70" s="562">
        <v>39771.129999999997</v>
      </c>
      <c r="K70" s="562">
        <v>0</v>
      </c>
      <c r="L70" s="562">
        <v>2982.83</v>
      </c>
      <c r="M70" s="562">
        <v>2982.84</v>
      </c>
      <c r="N70" s="562">
        <v>0</v>
      </c>
      <c r="O70" s="562">
        <v>33805.46</v>
      </c>
      <c r="P70" s="563" t="s">
        <v>909</v>
      </c>
      <c r="Q70" s="563" t="s">
        <v>200</v>
      </c>
      <c r="R70" s="563" t="s">
        <v>979</v>
      </c>
      <c r="S70" s="564" t="s">
        <v>518</v>
      </c>
      <c r="T70" s="7"/>
    </row>
    <row r="71" spans="1:20" s="8" customFormat="1" ht="94.5" x14ac:dyDescent="0.25">
      <c r="A71" s="558" t="s">
        <v>992</v>
      </c>
      <c r="B71" s="559" t="s">
        <v>993</v>
      </c>
      <c r="C71" s="559" t="s">
        <v>994</v>
      </c>
      <c r="D71" s="560" t="s">
        <v>904</v>
      </c>
      <c r="E71" s="560" t="s">
        <v>160</v>
      </c>
      <c r="F71" s="559" t="s">
        <v>263</v>
      </c>
      <c r="G71" s="561" t="s">
        <v>131</v>
      </c>
      <c r="H71" s="561"/>
      <c r="I71" s="561"/>
      <c r="J71" s="562">
        <v>391000.59</v>
      </c>
      <c r="K71" s="562">
        <v>29325.05</v>
      </c>
      <c r="L71" s="562">
        <v>29325.040000000001</v>
      </c>
      <c r="M71" s="562">
        <v>0</v>
      </c>
      <c r="N71" s="562">
        <v>0</v>
      </c>
      <c r="O71" s="562">
        <v>332350.5</v>
      </c>
      <c r="P71" s="563" t="s">
        <v>909</v>
      </c>
      <c r="Q71" s="563" t="s">
        <v>476</v>
      </c>
      <c r="R71" s="563" t="s">
        <v>215</v>
      </c>
      <c r="S71" s="564" t="s">
        <v>522</v>
      </c>
      <c r="T71" s="7"/>
    </row>
    <row r="72" spans="1:20" s="8" customFormat="1" ht="141.75" x14ac:dyDescent="0.25">
      <c r="A72" s="558" t="s">
        <v>995</v>
      </c>
      <c r="B72" s="559" t="s">
        <v>996</v>
      </c>
      <c r="C72" s="559" t="s">
        <v>997</v>
      </c>
      <c r="D72" s="560" t="s">
        <v>904</v>
      </c>
      <c r="E72" s="560" t="s">
        <v>160</v>
      </c>
      <c r="F72" s="559" t="s">
        <v>263</v>
      </c>
      <c r="G72" s="561" t="s">
        <v>131</v>
      </c>
      <c r="H72" s="561"/>
      <c r="I72" s="561"/>
      <c r="J72" s="562">
        <v>102736.04</v>
      </c>
      <c r="K72" s="562">
        <v>0</v>
      </c>
      <c r="L72" s="562">
        <v>7705.2</v>
      </c>
      <c r="M72" s="562">
        <v>7705.21</v>
      </c>
      <c r="N72" s="562">
        <v>0</v>
      </c>
      <c r="O72" s="562">
        <v>87325.63</v>
      </c>
      <c r="P72" s="563" t="s">
        <v>909</v>
      </c>
      <c r="Q72" s="563" t="s">
        <v>476</v>
      </c>
      <c r="R72" s="563" t="s">
        <v>979</v>
      </c>
      <c r="S72" s="564" t="s">
        <v>518</v>
      </c>
      <c r="T72" s="7"/>
    </row>
    <row r="73" spans="1:20" s="8" customFormat="1" ht="173.25" x14ac:dyDescent="0.25">
      <c r="A73" s="558" t="s">
        <v>998</v>
      </c>
      <c r="B73" s="559" t="s">
        <v>999</v>
      </c>
      <c r="C73" s="559" t="s">
        <v>1000</v>
      </c>
      <c r="D73" s="560" t="s">
        <v>904</v>
      </c>
      <c r="E73" s="560" t="s">
        <v>160</v>
      </c>
      <c r="F73" s="559" t="s">
        <v>263</v>
      </c>
      <c r="G73" s="561" t="s">
        <v>131</v>
      </c>
      <c r="H73" s="561"/>
      <c r="I73" s="561"/>
      <c r="J73" s="562">
        <v>153950.03</v>
      </c>
      <c r="K73" s="562">
        <v>0</v>
      </c>
      <c r="L73" s="562">
        <v>11546.25</v>
      </c>
      <c r="M73" s="562">
        <v>11546.26</v>
      </c>
      <c r="N73" s="562">
        <v>0</v>
      </c>
      <c r="O73" s="562">
        <v>130857.52</v>
      </c>
      <c r="P73" s="563" t="s">
        <v>909</v>
      </c>
      <c r="Q73" s="563" t="s">
        <v>200</v>
      </c>
      <c r="R73" s="563" t="s">
        <v>214</v>
      </c>
      <c r="S73" s="564" t="s">
        <v>518</v>
      </c>
      <c r="T73" s="7"/>
    </row>
    <row r="74" spans="1:20" s="8" customFormat="1" ht="126" x14ac:dyDescent="0.25">
      <c r="A74" s="558" t="s">
        <v>1001</v>
      </c>
      <c r="B74" s="559" t="s">
        <v>1002</v>
      </c>
      <c r="C74" s="559" t="s">
        <v>1003</v>
      </c>
      <c r="D74" s="560" t="s">
        <v>904</v>
      </c>
      <c r="E74" s="560" t="s">
        <v>149</v>
      </c>
      <c r="F74" s="559" t="s">
        <v>263</v>
      </c>
      <c r="G74" s="561" t="s">
        <v>131</v>
      </c>
      <c r="H74" s="561"/>
      <c r="I74" s="561"/>
      <c r="J74" s="562">
        <v>342475.69</v>
      </c>
      <c r="K74" s="562">
        <v>25685.69</v>
      </c>
      <c r="L74" s="562">
        <v>25685.67</v>
      </c>
      <c r="M74" s="562">
        <v>0</v>
      </c>
      <c r="N74" s="562">
        <v>0</v>
      </c>
      <c r="O74" s="562">
        <v>291104.33</v>
      </c>
      <c r="P74" s="563" t="s">
        <v>909</v>
      </c>
      <c r="Q74" s="563" t="s">
        <v>945</v>
      </c>
      <c r="R74" s="563" t="s">
        <v>214</v>
      </c>
      <c r="S74" s="564" t="s">
        <v>518</v>
      </c>
      <c r="T74" s="7"/>
    </row>
    <row r="75" spans="1:20" s="8" customFormat="1" ht="126" x14ac:dyDescent="0.25">
      <c r="A75" s="558" t="s">
        <v>1004</v>
      </c>
      <c r="B75" s="559" t="s">
        <v>1005</v>
      </c>
      <c r="C75" s="559" t="s">
        <v>1006</v>
      </c>
      <c r="D75" s="560" t="s">
        <v>904</v>
      </c>
      <c r="E75" s="560" t="s">
        <v>149</v>
      </c>
      <c r="F75" s="559" t="s">
        <v>263</v>
      </c>
      <c r="G75" s="561" t="s">
        <v>131</v>
      </c>
      <c r="H75" s="561"/>
      <c r="I75" s="561"/>
      <c r="J75" s="562">
        <v>41876.76</v>
      </c>
      <c r="K75" s="562">
        <v>3140.77</v>
      </c>
      <c r="L75" s="562">
        <v>3140.75</v>
      </c>
      <c r="M75" s="562">
        <v>0</v>
      </c>
      <c r="N75" s="562">
        <v>0</v>
      </c>
      <c r="O75" s="562">
        <v>35595.24</v>
      </c>
      <c r="P75" s="563" t="s">
        <v>909</v>
      </c>
      <c r="Q75" s="563" t="s">
        <v>476</v>
      </c>
      <c r="R75" s="563" t="s">
        <v>979</v>
      </c>
      <c r="S75" s="564" t="s">
        <v>522</v>
      </c>
      <c r="T75" s="7"/>
    </row>
    <row r="76" spans="1:20" s="8" customFormat="1" ht="94.5" x14ac:dyDescent="0.25">
      <c r="A76" s="558" t="s">
        <v>1007</v>
      </c>
      <c r="B76" s="559" t="s">
        <v>1008</v>
      </c>
      <c r="C76" s="559" t="s">
        <v>1009</v>
      </c>
      <c r="D76" s="560" t="s">
        <v>904</v>
      </c>
      <c r="E76" s="560" t="s">
        <v>373</v>
      </c>
      <c r="F76" s="559" t="s">
        <v>263</v>
      </c>
      <c r="G76" s="561" t="s">
        <v>131</v>
      </c>
      <c r="H76" s="561"/>
      <c r="I76" s="561"/>
      <c r="J76" s="562">
        <v>265373</v>
      </c>
      <c r="K76" s="562">
        <v>19903</v>
      </c>
      <c r="L76" s="562">
        <v>19902.97</v>
      </c>
      <c r="M76" s="562">
        <v>0</v>
      </c>
      <c r="N76" s="562">
        <v>0</v>
      </c>
      <c r="O76" s="562">
        <v>225567.03</v>
      </c>
      <c r="P76" s="563" t="s">
        <v>909</v>
      </c>
      <c r="Q76" s="563" t="s">
        <v>476</v>
      </c>
      <c r="R76" s="563" t="s">
        <v>215</v>
      </c>
      <c r="S76" s="564" t="s">
        <v>522</v>
      </c>
      <c r="T76" s="7"/>
    </row>
    <row r="77" spans="1:20" s="8" customFormat="1" ht="141.75" x14ac:dyDescent="0.25">
      <c r="A77" s="558" t="s">
        <v>1010</v>
      </c>
      <c r="B77" s="559" t="s">
        <v>1011</v>
      </c>
      <c r="C77" s="559" t="s">
        <v>997</v>
      </c>
      <c r="D77" s="560" t="s">
        <v>904</v>
      </c>
      <c r="E77" s="560" t="s">
        <v>363</v>
      </c>
      <c r="F77" s="559" t="s">
        <v>263</v>
      </c>
      <c r="G77" s="561" t="s">
        <v>131</v>
      </c>
      <c r="H77" s="561"/>
      <c r="I77" s="561"/>
      <c r="J77" s="562">
        <v>77112</v>
      </c>
      <c r="K77" s="562">
        <v>0</v>
      </c>
      <c r="L77" s="562">
        <v>5783.35</v>
      </c>
      <c r="M77" s="562">
        <v>5784</v>
      </c>
      <c r="N77" s="562">
        <v>0</v>
      </c>
      <c r="O77" s="562">
        <v>65544.649999999994</v>
      </c>
      <c r="P77" s="563" t="s">
        <v>909</v>
      </c>
      <c r="Q77" s="563" t="s">
        <v>200</v>
      </c>
      <c r="R77" s="563" t="s">
        <v>979</v>
      </c>
      <c r="S77" s="564" t="s">
        <v>521</v>
      </c>
      <c r="T77" s="7"/>
    </row>
    <row r="78" spans="1:20" s="8" customFormat="1" ht="141.75" x14ac:dyDescent="0.25">
      <c r="A78" s="558" t="s">
        <v>1012</v>
      </c>
      <c r="B78" s="559" t="s">
        <v>1013</v>
      </c>
      <c r="C78" s="559" t="s">
        <v>950</v>
      </c>
      <c r="D78" s="560" t="s">
        <v>904</v>
      </c>
      <c r="E78" s="560" t="s">
        <v>363</v>
      </c>
      <c r="F78" s="559" t="s">
        <v>263</v>
      </c>
      <c r="G78" s="561" t="s">
        <v>131</v>
      </c>
      <c r="H78" s="561"/>
      <c r="I78" s="561"/>
      <c r="J78" s="562">
        <v>269492</v>
      </c>
      <c r="K78" s="562">
        <v>20212</v>
      </c>
      <c r="L78" s="562">
        <v>20211.900000000001</v>
      </c>
      <c r="M78" s="562">
        <v>0</v>
      </c>
      <c r="N78" s="562">
        <v>0</v>
      </c>
      <c r="O78" s="562">
        <v>229068.1</v>
      </c>
      <c r="P78" s="563" t="s">
        <v>909</v>
      </c>
      <c r="Q78" s="563" t="s">
        <v>200</v>
      </c>
      <c r="R78" s="563" t="s">
        <v>979</v>
      </c>
      <c r="S78" s="564" t="s">
        <v>518</v>
      </c>
      <c r="T78" s="7"/>
    </row>
    <row r="79" spans="1:20" s="8" customFormat="1" ht="110.25" x14ac:dyDescent="0.25">
      <c r="A79" s="558" t="s">
        <v>1014</v>
      </c>
      <c r="B79" s="559" t="s">
        <v>1015</v>
      </c>
      <c r="C79" s="559" t="s">
        <v>1016</v>
      </c>
      <c r="D79" s="560" t="s">
        <v>904</v>
      </c>
      <c r="E79" s="560" t="s">
        <v>363</v>
      </c>
      <c r="F79" s="559" t="s">
        <v>263</v>
      </c>
      <c r="G79" s="561" t="s">
        <v>131</v>
      </c>
      <c r="H79" s="561"/>
      <c r="I79" s="561"/>
      <c r="J79" s="562">
        <v>5405.47</v>
      </c>
      <c r="K79" s="562">
        <v>405.47</v>
      </c>
      <c r="L79" s="562">
        <v>405.41</v>
      </c>
      <c r="M79" s="562">
        <v>0</v>
      </c>
      <c r="N79" s="562">
        <v>0</v>
      </c>
      <c r="O79" s="562">
        <v>4594.59</v>
      </c>
      <c r="P79" s="563" t="s">
        <v>909</v>
      </c>
      <c r="Q79" s="563" t="s">
        <v>476</v>
      </c>
      <c r="R79" s="563" t="s">
        <v>215</v>
      </c>
      <c r="S79" s="564" t="s">
        <v>521</v>
      </c>
      <c r="T79" s="7"/>
    </row>
    <row r="80" spans="1:20" s="8" customFormat="1" ht="94.5" x14ac:dyDescent="0.25">
      <c r="A80" s="98" t="s">
        <v>54</v>
      </c>
      <c r="B80" s="253" t="s">
        <v>693</v>
      </c>
      <c r="C80" s="99"/>
      <c r="D80" s="99"/>
      <c r="E80" s="99"/>
      <c r="F80" s="99"/>
      <c r="G80" s="99"/>
      <c r="H80" s="99"/>
      <c r="I80" s="99"/>
      <c r="J80" s="293"/>
      <c r="K80" s="293"/>
      <c r="L80" s="293"/>
      <c r="M80" s="293"/>
      <c r="N80" s="293"/>
      <c r="O80" s="293"/>
      <c r="P80" s="294"/>
      <c r="Q80" s="294"/>
      <c r="R80" s="294"/>
      <c r="S80" s="295"/>
      <c r="T80" s="7"/>
    </row>
    <row r="81" spans="1:22" s="8" customFormat="1" ht="181.5" customHeight="1" x14ac:dyDescent="0.25">
      <c r="A81" s="102" t="s">
        <v>55</v>
      </c>
      <c r="B81" s="257" t="s">
        <v>56</v>
      </c>
      <c r="C81" s="103"/>
      <c r="D81" s="103"/>
      <c r="E81" s="103"/>
      <c r="F81" s="103"/>
      <c r="G81" s="103"/>
      <c r="H81" s="103"/>
      <c r="I81" s="103"/>
      <c r="J81" s="270"/>
      <c r="K81" s="270"/>
      <c r="L81" s="270"/>
      <c r="M81" s="270"/>
      <c r="N81" s="270"/>
      <c r="O81" s="270"/>
      <c r="P81" s="271"/>
      <c r="Q81" s="271"/>
      <c r="R81" s="271"/>
      <c r="S81" s="272"/>
      <c r="T81" s="7"/>
    </row>
    <row r="82" spans="1:22" s="8" customFormat="1" ht="84.75" customHeight="1" x14ac:dyDescent="0.25">
      <c r="A82" s="100" t="s">
        <v>57</v>
      </c>
      <c r="B82" s="210" t="s">
        <v>58</v>
      </c>
      <c r="C82" s="101"/>
      <c r="D82" s="101"/>
      <c r="E82" s="101"/>
      <c r="F82" s="101"/>
      <c r="G82" s="101"/>
      <c r="H82" s="101"/>
      <c r="I82" s="101"/>
      <c r="J82" s="266"/>
      <c r="K82" s="266"/>
      <c r="L82" s="266"/>
      <c r="M82" s="266"/>
      <c r="N82" s="266"/>
      <c r="O82" s="266"/>
      <c r="P82" s="267"/>
      <c r="Q82" s="267"/>
      <c r="R82" s="267"/>
      <c r="S82" s="268"/>
      <c r="T82" s="7"/>
    </row>
    <row r="83" spans="1:22" s="8" customFormat="1" ht="134.25" customHeight="1" x14ac:dyDescent="0.25">
      <c r="A83" s="6" t="s">
        <v>60</v>
      </c>
      <c r="B83" s="34" t="s">
        <v>793</v>
      </c>
      <c r="C83" s="34" t="s">
        <v>154</v>
      </c>
      <c r="D83" s="34" t="s">
        <v>130</v>
      </c>
      <c r="E83" s="34" t="s">
        <v>155</v>
      </c>
      <c r="F83" s="41" t="s">
        <v>156</v>
      </c>
      <c r="G83" s="41" t="s">
        <v>131</v>
      </c>
      <c r="H83" s="41" t="s">
        <v>107</v>
      </c>
      <c r="I83" s="41"/>
      <c r="J83" s="265">
        <v>861231.92</v>
      </c>
      <c r="K83" s="265">
        <v>64592.4</v>
      </c>
      <c r="L83" s="265">
        <v>64592.39</v>
      </c>
      <c r="M83" s="265">
        <v>0</v>
      </c>
      <c r="N83" s="265">
        <v>0</v>
      </c>
      <c r="O83" s="265">
        <v>732047.13</v>
      </c>
      <c r="P83" s="296" t="s">
        <v>202</v>
      </c>
      <c r="Q83" s="296" t="s">
        <v>215</v>
      </c>
      <c r="R83" s="296" t="s">
        <v>526</v>
      </c>
      <c r="S83" s="297">
        <v>2021</v>
      </c>
      <c r="T83" s="7"/>
      <c r="U83" s="298"/>
      <c r="V83" s="264"/>
    </row>
    <row r="84" spans="1:22" s="8" customFormat="1" ht="70.5" customHeight="1" x14ac:dyDescent="0.25">
      <c r="A84" s="6" t="s">
        <v>161</v>
      </c>
      <c r="B84" s="34" t="s">
        <v>792</v>
      </c>
      <c r="C84" s="34" t="s">
        <v>154</v>
      </c>
      <c r="D84" s="34" t="s">
        <v>130</v>
      </c>
      <c r="E84" s="34" t="s">
        <v>155</v>
      </c>
      <c r="F84" s="41" t="s">
        <v>156</v>
      </c>
      <c r="G84" s="41" t="s">
        <v>131</v>
      </c>
      <c r="H84" s="41" t="s">
        <v>107</v>
      </c>
      <c r="I84" s="41"/>
      <c r="J84" s="265">
        <f t="array" ref="J84">SUM(ROUND(K84:O84,2))</f>
        <v>1578429</v>
      </c>
      <c r="K84" s="265">
        <v>118382.18</v>
      </c>
      <c r="L84" s="265">
        <v>118382.17</v>
      </c>
      <c r="M84" s="265">
        <v>0</v>
      </c>
      <c r="N84" s="265">
        <v>0</v>
      </c>
      <c r="O84" s="265">
        <v>1341664.6499999999</v>
      </c>
      <c r="P84" s="296" t="s">
        <v>212</v>
      </c>
      <c r="Q84" s="296" t="s">
        <v>200</v>
      </c>
      <c r="R84" s="296" t="s">
        <v>215</v>
      </c>
      <c r="S84" s="297">
        <v>2020</v>
      </c>
      <c r="T84" s="7"/>
      <c r="U84" s="264"/>
      <c r="V84" s="264"/>
    </row>
    <row r="85" spans="1:22" s="8" customFormat="1" ht="63" x14ac:dyDescent="0.25">
      <c r="A85" s="6" t="s">
        <v>162</v>
      </c>
      <c r="B85" s="34" t="s">
        <v>794</v>
      </c>
      <c r="C85" s="34" t="s">
        <v>154</v>
      </c>
      <c r="D85" s="34" t="s">
        <v>130</v>
      </c>
      <c r="E85" s="34" t="s">
        <v>155</v>
      </c>
      <c r="F85" s="41" t="s">
        <v>156</v>
      </c>
      <c r="G85" s="41" t="s">
        <v>131</v>
      </c>
      <c r="H85" s="41" t="s">
        <v>107</v>
      </c>
      <c r="I85" s="41"/>
      <c r="J85" s="265">
        <f t="array" ref="J85">SUM(ROUND(K85:O85,2))</f>
        <v>941265</v>
      </c>
      <c r="K85" s="265">
        <v>70595</v>
      </c>
      <c r="L85" s="265">
        <v>70594.87</v>
      </c>
      <c r="M85" s="265">
        <v>0</v>
      </c>
      <c r="N85" s="265">
        <v>0</v>
      </c>
      <c r="O85" s="265">
        <v>800075.13</v>
      </c>
      <c r="P85" s="296" t="s">
        <v>189</v>
      </c>
      <c r="Q85" s="296" t="s">
        <v>424</v>
      </c>
      <c r="R85" s="296" t="s">
        <v>210</v>
      </c>
      <c r="S85" s="297">
        <v>2020</v>
      </c>
      <c r="T85" s="7"/>
      <c r="U85" s="269"/>
    </row>
    <row r="86" spans="1:22" s="8" customFormat="1" ht="66.75" customHeight="1" x14ac:dyDescent="0.25">
      <c r="A86" s="6" t="s">
        <v>163</v>
      </c>
      <c r="B86" s="34" t="s">
        <v>795</v>
      </c>
      <c r="C86" s="34" t="s">
        <v>154</v>
      </c>
      <c r="D86" s="34" t="s">
        <v>130</v>
      </c>
      <c r="E86" s="34" t="s">
        <v>155</v>
      </c>
      <c r="F86" s="41" t="s">
        <v>156</v>
      </c>
      <c r="G86" s="41" t="s">
        <v>131</v>
      </c>
      <c r="H86" s="41" t="s">
        <v>107</v>
      </c>
      <c r="I86" s="41"/>
      <c r="J86" s="265">
        <f t="array" ref="J86">SUM(ROUND(K86:O86,2))</f>
        <v>2519694</v>
      </c>
      <c r="K86" s="460">
        <v>188977.05</v>
      </c>
      <c r="L86" s="460">
        <v>188977.05</v>
      </c>
      <c r="M86" s="265">
        <v>0</v>
      </c>
      <c r="N86" s="265">
        <v>0</v>
      </c>
      <c r="O86" s="460">
        <v>2141739.9</v>
      </c>
      <c r="P86" s="296" t="s">
        <v>192</v>
      </c>
      <c r="Q86" s="296" t="s">
        <v>192</v>
      </c>
      <c r="R86" s="296" t="s">
        <v>203</v>
      </c>
      <c r="S86" s="297">
        <v>2021</v>
      </c>
      <c r="T86" s="7"/>
      <c r="U86" s="264"/>
    </row>
    <row r="87" spans="1:22" s="8" customFormat="1" ht="78.75" x14ac:dyDescent="0.25">
      <c r="A87" s="6" t="s">
        <v>164</v>
      </c>
      <c r="B87" s="46" t="s">
        <v>796</v>
      </c>
      <c r="C87" s="46" t="s">
        <v>154</v>
      </c>
      <c r="D87" s="46" t="s">
        <v>130</v>
      </c>
      <c r="E87" s="46" t="s">
        <v>155</v>
      </c>
      <c r="F87" s="46" t="s">
        <v>156</v>
      </c>
      <c r="G87" s="48" t="s">
        <v>131</v>
      </c>
      <c r="H87" s="48" t="s">
        <v>107</v>
      </c>
      <c r="I87" s="48"/>
      <c r="J87" s="157">
        <v>2998461.39</v>
      </c>
      <c r="K87" s="157">
        <v>466107.62</v>
      </c>
      <c r="L87" s="157">
        <v>205325.99</v>
      </c>
      <c r="M87" s="157">
        <v>0</v>
      </c>
      <c r="N87" s="157">
        <v>0</v>
      </c>
      <c r="O87" s="157">
        <v>2327027.7799999998</v>
      </c>
      <c r="P87" s="158" t="s">
        <v>191</v>
      </c>
      <c r="Q87" s="158" t="s">
        <v>445</v>
      </c>
      <c r="R87" s="158" t="s">
        <v>193</v>
      </c>
      <c r="S87" s="165">
        <v>2019</v>
      </c>
      <c r="T87" s="7"/>
      <c r="U87" s="269"/>
    </row>
    <row r="88" spans="1:22" s="8" customFormat="1" ht="129" customHeight="1" x14ac:dyDescent="0.25">
      <c r="A88" s="6" t="s">
        <v>165</v>
      </c>
      <c r="B88" s="34" t="s">
        <v>157</v>
      </c>
      <c r="C88" s="34" t="s">
        <v>154</v>
      </c>
      <c r="D88" s="34" t="s">
        <v>130</v>
      </c>
      <c r="E88" s="34" t="s">
        <v>155</v>
      </c>
      <c r="F88" s="41" t="s">
        <v>156</v>
      </c>
      <c r="G88" s="41" t="s">
        <v>131</v>
      </c>
      <c r="H88" s="41" t="s">
        <v>107</v>
      </c>
      <c r="I88" s="41"/>
      <c r="J88" s="265">
        <v>1718956</v>
      </c>
      <c r="K88" s="265">
        <v>128921.7</v>
      </c>
      <c r="L88" s="265">
        <v>128921.7</v>
      </c>
      <c r="M88" s="265">
        <v>0</v>
      </c>
      <c r="N88" s="265">
        <v>0</v>
      </c>
      <c r="O88" s="265">
        <v>1461112.6</v>
      </c>
      <c r="P88" s="296" t="s">
        <v>205</v>
      </c>
      <c r="Q88" s="296" t="s">
        <v>445</v>
      </c>
      <c r="R88" s="296" t="s">
        <v>193</v>
      </c>
      <c r="S88" s="297">
        <v>2020</v>
      </c>
      <c r="T88" s="7"/>
      <c r="U88" s="264"/>
    </row>
    <row r="89" spans="1:22" s="8" customFormat="1" ht="66" customHeight="1" x14ac:dyDescent="0.25">
      <c r="A89" s="6" t="s">
        <v>166</v>
      </c>
      <c r="B89" s="34" t="s">
        <v>797</v>
      </c>
      <c r="C89" s="34" t="s">
        <v>154</v>
      </c>
      <c r="D89" s="34" t="s">
        <v>130</v>
      </c>
      <c r="E89" s="34" t="s">
        <v>155</v>
      </c>
      <c r="F89" s="41" t="s">
        <v>156</v>
      </c>
      <c r="G89" s="41" t="s">
        <v>131</v>
      </c>
      <c r="H89" s="41" t="s">
        <v>107</v>
      </c>
      <c r="I89" s="41"/>
      <c r="J89" s="265">
        <v>1032434</v>
      </c>
      <c r="K89" s="265">
        <v>77432.55</v>
      </c>
      <c r="L89" s="265">
        <v>77432.55</v>
      </c>
      <c r="M89" s="265">
        <v>0</v>
      </c>
      <c r="N89" s="265">
        <v>0</v>
      </c>
      <c r="O89" s="265">
        <v>877568.9</v>
      </c>
      <c r="P89" s="296" t="s">
        <v>189</v>
      </c>
      <c r="Q89" s="296" t="s">
        <v>210</v>
      </c>
      <c r="R89" s="296" t="s">
        <v>208</v>
      </c>
      <c r="S89" s="297">
        <v>2019</v>
      </c>
      <c r="T89" s="7"/>
      <c r="U89" s="298"/>
    </row>
    <row r="90" spans="1:22" s="589" customFormat="1" ht="143.25" customHeight="1" x14ac:dyDescent="0.25">
      <c r="A90" s="6" t="s">
        <v>1031</v>
      </c>
      <c r="B90" s="46" t="s">
        <v>1032</v>
      </c>
      <c r="C90" s="46" t="s">
        <v>154</v>
      </c>
      <c r="D90" s="46" t="s">
        <v>130</v>
      </c>
      <c r="E90" s="46" t="s">
        <v>155</v>
      </c>
      <c r="F90" s="48" t="s">
        <v>156</v>
      </c>
      <c r="G90" s="48" t="s">
        <v>131</v>
      </c>
      <c r="H90" s="48" t="s">
        <v>107</v>
      </c>
      <c r="I90" s="48"/>
      <c r="J90" s="157">
        <v>2587831.2599999998</v>
      </c>
      <c r="K90" s="157">
        <v>194087.35</v>
      </c>
      <c r="L90" s="157">
        <v>194087.34</v>
      </c>
      <c r="M90" s="157">
        <v>0</v>
      </c>
      <c r="N90" s="157">
        <v>0</v>
      </c>
      <c r="O90" s="157">
        <v>2199656.5699999998</v>
      </c>
      <c r="P90" s="158" t="s">
        <v>202</v>
      </c>
      <c r="Q90" s="158" t="s">
        <v>200</v>
      </c>
      <c r="R90" s="158" t="s">
        <v>215</v>
      </c>
      <c r="S90" s="165">
        <v>2021</v>
      </c>
      <c r="T90" s="592"/>
      <c r="U90" s="588"/>
    </row>
    <row r="91" spans="1:22" s="8" customFormat="1" ht="105.75" customHeight="1" x14ac:dyDescent="0.25">
      <c r="A91" s="6" t="s">
        <v>167</v>
      </c>
      <c r="B91" s="34" t="s">
        <v>158</v>
      </c>
      <c r="C91" s="34" t="s">
        <v>154</v>
      </c>
      <c r="D91" s="34" t="s">
        <v>130</v>
      </c>
      <c r="E91" s="34" t="s">
        <v>155</v>
      </c>
      <c r="F91" s="41" t="s">
        <v>156</v>
      </c>
      <c r="G91" s="41" t="s">
        <v>131</v>
      </c>
      <c r="H91" s="41" t="s">
        <v>107</v>
      </c>
      <c r="I91" s="41"/>
      <c r="J91" s="265">
        <v>2015304.99</v>
      </c>
      <c r="K91" s="265">
        <v>151147.99</v>
      </c>
      <c r="L91" s="265">
        <v>151148</v>
      </c>
      <c r="M91" s="265">
        <v>0</v>
      </c>
      <c r="N91" s="265">
        <v>0</v>
      </c>
      <c r="O91" s="265">
        <v>1713009</v>
      </c>
      <c r="P91" s="296" t="s">
        <v>188</v>
      </c>
      <c r="Q91" s="296" t="s">
        <v>216</v>
      </c>
      <c r="R91" s="296" t="s">
        <v>189</v>
      </c>
      <c r="S91" s="165">
        <v>2019</v>
      </c>
      <c r="T91" s="7"/>
      <c r="U91" s="298"/>
    </row>
    <row r="92" spans="1:22" s="8" customFormat="1" ht="150" customHeight="1" x14ac:dyDescent="0.25">
      <c r="A92" s="6" t="s">
        <v>804</v>
      </c>
      <c r="B92" s="34" t="s">
        <v>159</v>
      </c>
      <c r="C92" s="34" t="s">
        <v>154</v>
      </c>
      <c r="D92" s="34" t="s">
        <v>130</v>
      </c>
      <c r="E92" s="34" t="s">
        <v>155</v>
      </c>
      <c r="F92" s="41" t="s">
        <v>156</v>
      </c>
      <c r="G92" s="41" t="s">
        <v>131</v>
      </c>
      <c r="H92" s="41" t="s">
        <v>107</v>
      </c>
      <c r="I92" s="41"/>
      <c r="J92" s="265">
        <f t="array" ref="J92">SUM(ROUND(K92:O92,2))</f>
        <v>3098934</v>
      </c>
      <c r="K92" s="265">
        <v>232420.05</v>
      </c>
      <c r="L92" s="265">
        <v>232420.05</v>
      </c>
      <c r="M92" s="265">
        <v>0</v>
      </c>
      <c r="N92" s="265">
        <v>0</v>
      </c>
      <c r="O92" s="265">
        <v>2634093.9</v>
      </c>
      <c r="P92" s="296" t="s">
        <v>216</v>
      </c>
      <c r="Q92" s="296" t="s">
        <v>189</v>
      </c>
      <c r="R92" s="296" t="s">
        <v>204</v>
      </c>
      <c r="S92" s="297">
        <v>2019</v>
      </c>
      <c r="T92" s="7"/>
      <c r="U92" s="269"/>
    </row>
    <row r="93" spans="1:22" s="8" customFormat="1" ht="80.25" customHeight="1" x14ac:dyDescent="0.25">
      <c r="A93" s="6" t="s">
        <v>801</v>
      </c>
      <c r="B93" s="34" t="s">
        <v>798</v>
      </c>
      <c r="C93" s="34" t="s">
        <v>154</v>
      </c>
      <c r="D93" s="34" t="s">
        <v>130</v>
      </c>
      <c r="E93" s="34" t="s">
        <v>155</v>
      </c>
      <c r="F93" s="41" t="s">
        <v>156</v>
      </c>
      <c r="G93" s="41" t="s">
        <v>131</v>
      </c>
      <c r="H93" s="41" t="s">
        <v>107</v>
      </c>
      <c r="I93" s="41"/>
      <c r="J93" s="265">
        <v>916016</v>
      </c>
      <c r="K93" s="265">
        <v>103638.32</v>
      </c>
      <c r="L93" s="265">
        <v>65868.460000000006</v>
      </c>
      <c r="M93" s="265">
        <v>0</v>
      </c>
      <c r="N93" s="265">
        <v>0</v>
      </c>
      <c r="O93" s="265">
        <v>746509.22</v>
      </c>
      <c r="P93" s="296" t="s">
        <v>189</v>
      </c>
      <c r="Q93" s="296" t="s">
        <v>424</v>
      </c>
      <c r="R93" s="296" t="s">
        <v>427</v>
      </c>
      <c r="S93" s="297">
        <v>2020</v>
      </c>
      <c r="T93" s="7"/>
      <c r="U93" s="269"/>
    </row>
    <row r="94" spans="1:22" s="8" customFormat="1" ht="105" customHeight="1" x14ac:dyDescent="0.25">
      <c r="A94" s="6" t="s">
        <v>802</v>
      </c>
      <c r="B94" s="34" t="s">
        <v>799</v>
      </c>
      <c r="C94" s="34" t="s">
        <v>154</v>
      </c>
      <c r="D94" s="34" t="s">
        <v>130</v>
      </c>
      <c r="E94" s="34" t="s">
        <v>155</v>
      </c>
      <c r="F94" s="41" t="s">
        <v>156</v>
      </c>
      <c r="G94" s="41" t="s">
        <v>131</v>
      </c>
      <c r="H94" s="41" t="s">
        <v>107</v>
      </c>
      <c r="I94" s="41"/>
      <c r="J94" s="265">
        <v>662413</v>
      </c>
      <c r="K94" s="265">
        <v>49681</v>
      </c>
      <c r="L94" s="265">
        <v>49681</v>
      </c>
      <c r="M94" s="265">
        <v>0</v>
      </c>
      <c r="N94" s="265">
        <v>0</v>
      </c>
      <c r="O94" s="265">
        <v>563051</v>
      </c>
      <c r="P94" s="296" t="s">
        <v>216</v>
      </c>
      <c r="Q94" s="296" t="s">
        <v>189</v>
      </c>
      <c r="R94" s="296" t="s">
        <v>204</v>
      </c>
      <c r="S94" s="297">
        <v>2020</v>
      </c>
      <c r="T94" s="7"/>
      <c r="U94" s="269"/>
    </row>
    <row r="95" spans="1:22" s="8" customFormat="1" ht="67.5" customHeight="1" x14ac:dyDescent="0.25">
      <c r="A95" s="6" t="s">
        <v>803</v>
      </c>
      <c r="B95" s="46" t="s">
        <v>800</v>
      </c>
      <c r="C95" s="46" t="s">
        <v>154</v>
      </c>
      <c r="D95" s="46" t="s">
        <v>130</v>
      </c>
      <c r="E95" s="46" t="s">
        <v>155</v>
      </c>
      <c r="F95" s="46" t="s">
        <v>156</v>
      </c>
      <c r="G95" s="48" t="s">
        <v>131</v>
      </c>
      <c r="H95" s="48" t="s">
        <v>107</v>
      </c>
      <c r="I95" s="48"/>
      <c r="J95" s="157">
        <v>1999926</v>
      </c>
      <c r="K95" s="157">
        <v>149994.45000000001</v>
      </c>
      <c r="L95" s="157">
        <v>149994.45000000001</v>
      </c>
      <c r="M95" s="157">
        <v>0</v>
      </c>
      <c r="N95" s="157">
        <v>0</v>
      </c>
      <c r="O95" s="157">
        <v>1699937.1</v>
      </c>
      <c r="P95" s="158" t="s">
        <v>191</v>
      </c>
      <c r="Q95" s="158" t="s">
        <v>445</v>
      </c>
      <c r="R95" s="158" t="s">
        <v>193</v>
      </c>
      <c r="S95" s="165">
        <v>2019</v>
      </c>
      <c r="T95" s="7"/>
      <c r="U95" s="269"/>
    </row>
    <row r="96" spans="1:22" s="8" customFormat="1" ht="64.5" customHeight="1" x14ac:dyDescent="0.25">
      <c r="A96" s="6" t="s">
        <v>1029</v>
      </c>
      <c r="B96" s="34" t="s">
        <v>1033</v>
      </c>
      <c r="C96" s="46" t="s">
        <v>154</v>
      </c>
      <c r="D96" s="46" t="s">
        <v>130</v>
      </c>
      <c r="E96" s="46" t="s">
        <v>155</v>
      </c>
      <c r="F96" s="46" t="s">
        <v>156</v>
      </c>
      <c r="G96" s="48" t="s">
        <v>131</v>
      </c>
      <c r="H96" s="48" t="s">
        <v>107</v>
      </c>
      <c r="I96" s="41"/>
      <c r="J96" s="157">
        <v>741694.26</v>
      </c>
      <c r="K96" s="157">
        <v>55627.08</v>
      </c>
      <c r="L96" s="157">
        <v>55627.06</v>
      </c>
      <c r="M96" s="157">
        <v>0</v>
      </c>
      <c r="N96" s="157">
        <v>0</v>
      </c>
      <c r="O96" s="157">
        <v>630440.12</v>
      </c>
      <c r="P96" s="158" t="s">
        <v>202</v>
      </c>
      <c r="Q96" s="158" t="s">
        <v>215</v>
      </c>
      <c r="R96" s="158" t="s">
        <v>982</v>
      </c>
      <c r="S96" s="165">
        <v>2021</v>
      </c>
      <c r="T96" s="7"/>
      <c r="U96" s="264"/>
    </row>
    <row r="97" spans="1:22" s="8" customFormat="1" ht="102" customHeight="1" x14ac:dyDescent="0.25">
      <c r="A97" s="100" t="s">
        <v>59</v>
      </c>
      <c r="B97" s="210" t="s">
        <v>61</v>
      </c>
      <c r="C97" s="101"/>
      <c r="D97" s="101"/>
      <c r="E97" s="101"/>
      <c r="F97" s="101"/>
      <c r="G97" s="101"/>
      <c r="H97" s="101"/>
      <c r="I97" s="101"/>
      <c r="J97" s="266"/>
      <c r="K97" s="266"/>
      <c r="L97" s="266"/>
      <c r="M97" s="266"/>
      <c r="N97" s="266"/>
      <c r="O97" s="266"/>
      <c r="P97" s="267"/>
      <c r="Q97" s="267"/>
      <c r="R97" s="267"/>
      <c r="S97" s="268"/>
      <c r="T97" s="7"/>
      <c r="U97" s="298"/>
      <c r="V97" s="298"/>
    </row>
    <row r="98" spans="1:22" s="8" customFormat="1" ht="189" x14ac:dyDescent="0.25">
      <c r="A98" s="6" t="s">
        <v>541</v>
      </c>
      <c r="B98" s="17" t="s">
        <v>168</v>
      </c>
      <c r="C98" s="17" t="s">
        <v>129</v>
      </c>
      <c r="D98" s="17" t="s">
        <v>130</v>
      </c>
      <c r="E98" s="17" t="s">
        <v>315</v>
      </c>
      <c r="F98" s="15" t="s">
        <v>132</v>
      </c>
      <c r="G98" s="15" t="s">
        <v>131</v>
      </c>
      <c r="H98" s="15" t="s">
        <v>107</v>
      </c>
      <c r="I98" s="15"/>
      <c r="J98" s="157">
        <v>2254433</v>
      </c>
      <c r="K98" s="157">
        <v>169083</v>
      </c>
      <c r="L98" s="157">
        <v>169082</v>
      </c>
      <c r="M98" s="157">
        <v>0</v>
      </c>
      <c r="N98" s="157">
        <v>0</v>
      </c>
      <c r="O98" s="157">
        <v>1916268</v>
      </c>
      <c r="P98" s="158" t="s">
        <v>212</v>
      </c>
      <c r="Q98" s="158" t="s">
        <v>476</v>
      </c>
      <c r="R98" s="158" t="s">
        <v>215</v>
      </c>
      <c r="S98" s="167">
        <v>2021</v>
      </c>
      <c r="T98" s="7"/>
      <c r="U98" s="269"/>
      <c r="V98" s="269"/>
    </row>
    <row r="99" spans="1:22" s="8" customFormat="1" ht="126" x14ac:dyDescent="0.25">
      <c r="A99" s="6" t="s">
        <v>542</v>
      </c>
      <c r="B99" s="17" t="s">
        <v>169</v>
      </c>
      <c r="C99" s="17" t="s">
        <v>129</v>
      </c>
      <c r="D99" s="17" t="s">
        <v>130</v>
      </c>
      <c r="E99" s="17" t="s">
        <v>315</v>
      </c>
      <c r="F99" s="15" t="s">
        <v>132</v>
      </c>
      <c r="G99" s="15" t="s">
        <v>131</v>
      </c>
      <c r="H99" s="15" t="s">
        <v>107</v>
      </c>
      <c r="I99" s="15"/>
      <c r="J99" s="157">
        <v>1546359</v>
      </c>
      <c r="K99" s="157">
        <v>115977</v>
      </c>
      <c r="L99" s="157">
        <v>115977</v>
      </c>
      <c r="M99" s="157">
        <v>0</v>
      </c>
      <c r="N99" s="157">
        <v>0</v>
      </c>
      <c r="O99" s="157">
        <v>1314405</v>
      </c>
      <c r="P99" s="158" t="s">
        <v>424</v>
      </c>
      <c r="Q99" s="158" t="s">
        <v>210</v>
      </c>
      <c r="R99" s="158" t="s">
        <v>208</v>
      </c>
      <c r="S99" s="167">
        <v>2020</v>
      </c>
      <c r="T99" s="7"/>
      <c r="U99" s="269"/>
      <c r="V99" s="269"/>
    </row>
    <row r="100" spans="1:22" s="8" customFormat="1" ht="84" customHeight="1" x14ac:dyDescent="0.25">
      <c r="A100" s="6" t="s">
        <v>543</v>
      </c>
      <c r="B100" s="17" t="s">
        <v>511</v>
      </c>
      <c r="C100" s="17" t="s">
        <v>129</v>
      </c>
      <c r="D100" s="17" t="s">
        <v>130</v>
      </c>
      <c r="E100" s="17" t="s">
        <v>315</v>
      </c>
      <c r="F100" s="15" t="s">
        <v>132</v>
      </c>
      <c r="G100" s="15" t="s">
        <v>131</v>
      </c>
      <c r="H100" s="15" t="s">
        <v>107</v>
      </c>
      <c r="I100" s="15"/>
      <c r="J100" s="157">
        <v>230000</v>
      </c>
      <c r="K100" s="157">
        <v>17250</v>
      </c>
      <c r="L100" s="157">
        <v>17250</v>
      </c>
      <c r="M100" s="157">
        <v>0</v>
      </c>
      <c r="N100" s="157">
        <v>0</v>
      </c>
      <c r="O100" s="157">
        <v>195500</v>
      </c>
      <c r="P100" s="158" t="s">
        <v>212</v>
      </c>
      <c r="Q100" s="158" t="s">
        <v>202</v>
      </c>
      <c r="R100" s="158" t="s">
        <v>476</v>
      </c>
      <c r="S100" s="167">
        <v>2020</v>
      </c>
      <c r="T100" s="7"/>
      <c r="U100" s="269"/>
      <c r="V100" s="269"/>
    </row>
    <row r="101" spans="1:22" s="8" customFormat="1" ht="157.5" x14ac:dyDescent="0.25">
      <c r="A101" s="6" t="s">
        <v>544</v>
      </c>
      <c r="B101" s="17" t="s">
        <v>170</v>
      </c>
      <c r="C101" s="17" t="s">
        <v>129</v>
      </c>
      <c r="D101" s="17" t="s">
        <v>130</v>
      </c>
      <c r="E101" s="17" t="s">
        <v>315</v>
      </c>
      <c r="F101" s="15" t="s">
        <v>132</v>
      </c>
      <c r="G101" s="15" t="s">
        <v>131</v>
      </c>
      <c r="H101" s="15" t="s">
        <v>107</v>
      </c>
      <c r="I101" s="15"/>
      <c r="J101" s="157">
        <v>1023584</v>
      </c>
      <c r="K101" s="157">
        <v>76769</v>
      </c>
      <c r="L101" s="157">
        <v>76769</v>
      </c>
      <c r="M101" s="157">
        <v>0</v>
      </c>
      <c r="N101" s="157">
        <v>0</v>
      </c>
      <c r="O101" s="157">
        <v>870046</v>
      </c>
      <c r="P101" s="158" t="s">
        <v>212</v>
      </c>
      <c r="Q101" s="158" t="s">
        <v>476</v>
      </c>
      <c r="R101" s="158" t="s">
        <v>215</v>
      </c>
      <c r="S101" s="167">
        <v>2021</v>
      </c>
      <c r="T101" s="7"/>
      <c r="U101" s="269"/>
      <c r="V101" s="269"/>
    </row>
    <row r="102" spans="1:22" s="8" customFormat="1" ht="189" x14ac:dyDescent="0.25">
      <c r="A102" s="6" t="s">
        <v>545</v>
      </c>
      <c r="B102" s="17" t="s">
        <v>171</v>
      </c>
      <c r="C102" s="17" t="s">
        <v>129</v>
      </c>
      <c r="D102" s="17" t="s">
        <v>130</v>
      </c>
      <c r="E102" s="17" t="s">
        <v>315</v>
      </c>
      <c r="F102" s="15" t="s">
        <v>132</v>
      </c>
      <c r="G102" s="15" t="s">
        <v>131</v>
      </c>
      <c r="H102" s="15" t="s">
        <v>107</v>
      </c>
      <c r="I102" s="15"/>
      <c r="J102" s="157">
        <v>600222</v>
      </c>
      <c r="K102" s="157">
        <v>45017</v>
      </c>
      <c r="L102" s="157">
        <v>45016</v>
      </c>
      <c r="M102" s="157">
        <v>0</v>
      </c>
      <c r="N102" s="157">
        <v>0</v>
      </c>
      <c r="O102" s="157">
        <v>510189</v>
      </c>
      <c r="P102" s="158" t="s">
        <v>207</v>
      </c>
      <c r="Q102" s="158" t="s">
        <v>225</v>
      </c>
      <c r="R102" s="158" t="s">
        <v>190</v>
      </c>
      <c r="S102" s="167">
        <v>2018</v>
      </c>
      <c r="T102" s="7"/>
      <c r="U102" s="269"/>
    </row>
    <row r="103" spans="1:22" s="8" customFormat="1" ht="141.75" x14ac:dyDescent="0.25">
      <c r="A103" s="6" t="s">
        <v>546</v>
      </c>
      <c r="B103" s="17" t="s">
        <v>856</v>
      </c>
      <c r="C103" s="17" t="s">
        <v>143</v>
      </c>
      <c r="D103" s="17" t="s">
        <v>130</v>
      </c>
      <c r="E103" s="17" t="s">
        <v>316</v>
      </c>
      <c r="F103" s="15" t="s">
        <v>132</v>
      </c>
      <c r="G103" s="15" t="s">
        <v>131</v>
      </c>
      <c r="H103" s="15" t="s">
        <v>107</v>
      </c>
      <c r="I103" s="15"/>
      <c r="J103" s="157">
        <v>121966.83</v>
      </c>
      <c r="K103" s="157">
        <v>6098.34</v>
      </c>
      <c r="L103" s="157">
        <v>12196.69</v>
      </c>
      <c r="M103" s="157">
        <v>0</v>
      </c>
      <c r="N103" s="157">
        <v>0</v>
      </c>
      <c r="O103" s="157">
        <v>103671.8</v>
      </c>
      <c r="P103" s="273" t="s">
        <v>208</v>
      </c>
      <c r="Q103" s="273" t="s">
        <v>192</v>
      </c>
      <c r="R103" s="39" t="s">
        <v>203</v>
      </c>
      <c r="S103" s="167">
        <v>2019</v>
      </c>
      <c r="T103" s="7"/>
    </row>
    <row r="104" spans="1:22" s="8" customFormat="1" ht="94.5" x14ac:dyDescent="0.25">
      <c r="A104" s="6" t="s">
        <v>547</v>
      </c>
      <c r="B104" s="17" t="s">
        <v>930</v>
      </c>
      <c r="C104" s="17" t="s">
        <v>143</v>
      </c>
      <c r="D104" s="17" t="s">
        <v>130</v>
      </c>
      <c r="E104" s="17" t="s">
        <v>316</v>
      </c>
      <c r="F104" s="15" t="s">
        <v>132</v>
      </c>
      <c r="G104" s="15" t="s">
        <v>131</v>
      </c>
      <c r="H104" s="15" t="s">
        <v>107</v>
      </c>
      <c r="I104" s="15"/>
      <c r="J104" s="497">
        <v>761400</v>
      </c>
      <c r="K104" s="497">
        <v>57105</v>
      </c>
      <c r="L104" s="497">
        <v>57105</v>
      </c>
      <c r="M104" s="497">
        <v>0</v>
      </c>
      <c r="N104" s="497">
        <v>0</v>
      </c>
      <c r="O104" s="497">
        <v>647190</v>
      </c>
      <c r="P104" s="498" t="s">
        <v>446</v>
      </c>
      <c r="Q104" s="498" t="s">
        <v>211</v>
      </c>
      <c r="R104" s="498" t="s">
        <v>909</v>
      </c>
      <c r="S104" s="499">
        <v>2020</v>
      </c>
      <c r="T104" s="7"/>
    </row>
    <row r="105" spans="1:22" s="8" customFormat="1" ht="110.25" x14ac:dyDescent="0.25">
      <c r="A105" s="6" t="s">
        <v>548</v>
      </c>
      <c r="B105" s="17" t="s">
        <v>137</v>
      </c>
      <c r="C105" s="17" t="s">
        <v>134</v>
      </c>
      <c r="D105" s="17" t="s">
        <v>130</v>
      </c>
      <c r="E105" s="17" t="s">
        <v>316</v>
      </c>
      <c r="F105" s="15" t="s">
        <v>132</v>
      </c>
      <c r="G105" s="15" t="s">
        <v>131</v>
      </c>
      <c r="H105" s="15" t="s">
        <v>107</v>
      </c>
      <c r="I105" s="15"/>
      <c r="J105" s="157">
        <v>2157952</v>
      </c>
      <c r="K105" s="157">
        <v>161846.39999999999</v>
      </c>
      <c r="L105" s="157">
        <v>161846.39999999999</v>
      </c>
      <c r="M105" s="157">
        <v>0</v>
      </c>
      <c r="N105" s="157">
        <v>0</v>
      </c>
      <c r="O105" s="157">
        <v>1834259.2</v>
      </c>
      <c r="P105" s="161" t="s">
        <v>424</v>
      </c>
      <c r="Q105" s="161" t="s">
        <v>313</v>
      </c>
      <c r="R105" s="161" t="s">
        <v>205</v>
      </c>
      <c r="S105" s="167">
        <v>2019</v>
      </c>
      <c r="T105" s="7"/>
      <c r="U105" s="269"/>
    </row>
    <row r="106" spans="1:22" s="8" customFormat="1" ht="110.25" x14ac:dyDescent="0.25">
      <c r="A106" s="6" t="s">
        <v>549</v>
      </c>
      <c r="B106" s="17" t="s">
        <v>138</v>
      </c>
      <c r="C106" s="17" t="s">
        <v>143</v>
      </c>
      <c r="D106" s="17" t="s">
        <v>130</v>
      </c>
      <c r="E106" s="17" t="s">
        <v>316</v>
      </c>
      <c r="F106" s="15" t="s">
        <v>132</v>
      </c>
      <c r="G106" s="15" t="s">
        <v>131</v>
      </c>
      <c r="H106" s="15" t="s">
        <v>107</v>
      </c>
      <c r="I106" s="15"/>
      <c r="J106" s="157">
        <v>318164</v>
      </c>
      <c r="K106" s="157">
        <v>23862.3</v>
      </c>
      <c r="L106" s="157">
        <v>23862.3</v>
      </c>
      <c r="M106" s="157">
        <v>0</v>
      </c>
      <c r="N106" s="157">
        <v>0</v>
      </c>
      <c r="O106" s="157">
        <v>270439.40000000002</v>
      </c>
      <c r="P106" s="161" t="s">
        <v>427</v>
      </c>
      <c r="Q106" s="161" t="s">
        <v>205</v>
      </c>
      <c r="R106" s="161" t="s">
        <v>192</v>
      </c>
      <c r="S106" s="159">
        <v>2019</v>
      </c>
      <c r="T106" s="7"/>
      <c r="U106" s="269"/>
    </row>
    <row r="107" spans="1:22" s="8" customFormat="1" ht="63" x14ac:dyDescent="0.25">
      <c r="A107" s="6" t="s">
        <v>550</v>
      </c>
      <c r="B107" s="17" t="s">
        <v>139</v>
      </c>
      <c r="C107" s="17" t="s">
        <v>142</v>
      </c>
      <c r="D107" s="17" t="s">
        <v>130</v>
      </c>
      <c r="E107" s="17" t="s">
        <v>611</v>
      </c>
      <c r="F107" s="15" t="s">
        <v>140</v>
      </c>
      <c r="G107" s="15" t="s">
        <v>131</v>
      </c>
      <c r="H107" s="15" t="s">
        <v>107</v>
      </c>
      <c r="I107" s="15"/>
      <c r="J107" s="157">
        <v>434433</v>
      </c>
      <c r="K107" s="157">
        <v>32878</v>
      </c>
      <c r="L107" s="157">
        <v>32558</v>
      </c>
      <c r="M107" s="157">
        <v>0</v>
      </c>
      <c r="N107" s="157">
        <v>0</v>
      </c>
      <c r="O107" s="157">
        <v>368997</v>
      </c>
      <c r="P107" s="273" t="s">
        <v>206</v>
      </c>
      <c r="Q107" s="39" t="s">
        <v>207</v>
      </c>
      <c r="R107" s="39" t="s">
        <v>187</v>
      </c>
      <c r="S107" s="167">
        <v>2017</v>
      </c>
      <c r="T107" s="7"/>
      <c r="U107" s="269"/>
    </row>
    <row r="108" spans="1:22" s="8" customFormat="1" ht="259.5" customHeight="1" x14ac:dyDescent="0.25">
      <c r="A108" s="6" t="s">
        <v>551</v>
      </c>
      <c r="B108" s="17" t="s">
        <v>641</v>
      </c>
      <c r="C108" s="17" t="s">
        <v>141</v>
      </c>
      <c r="D108" s="17" t="s">
        <v>130</v>
      </c>
      <c r="E108" s="17" t="s">
        <v>360</v>
      </c>
      <c r="F108" s="15" t="s">
        <v>140</v>
      </c>
      <c r="G108" s="15" t="s">
        <v>131</v>
      </c>
      <c r="H108" s="15" t="s">
        <v>107</v>
      </c>
      <c r="I108" s="15"/>
      <c r="J108" s="157">
        <v>533717</v>
      </c>
      <c r="K108" s="157">
        <v>40028.78</v>
      </c>
      <c r="L108" s="157">
        <v>40028.769999999997</v>
      </c>
      <c r="M108" s="157">
        <v>0</v>
      </c>
      <c r="N108" s="157">
        <v>0</v>
      </c>
      <c r="O108" s="157">
        <v>453659.45</v>
      </c>
      <c r="P108" s="292" t="s">
        <v>206</v>
      </c>
      <c r="Q108" s="292" t="s">
        <v>225</v>
      </c>
      <c r="R108" s="292" t="s">
        <v>190</v>
      </c>
      <c r="S108" s="167">
        <v>2018</v>
      </c>
      <c r="T108" s="7"/>
    </row>
    <row r="109" spans="1:22" s="8" customFormat="1" ht="104.25" customHeight="1" x14ac:dyDescent="0.25">
      <c r="A109" s="100" t="s">
        <v>63</v>
      </c>
      <c r="B109" s="210" t="s">
        <v>64</v>
      </c>
      <c r="C109" s="101"/>
      <c r="D109" s="101"/>
      <c r="E109" s="101"/>
      <c r="F109" s="101"/>
      <c r="G109" s="101"/>
      <c r="H109" s="101"/>
      <c r="I109" s="101"/>
      <c r="J109" s="266"/>
      <c r="K109" s="266"/>
      <c r="L109" s="266"/>
      <c r="M109" s="266"/>
      <c r="N109" s="266"/>
      <c r="O109" s="266"/>
      <c r="P109" s="267"/>
      <c r="Q109" s="267"/>
      <c r="R109" s="267"/>
      <c r="S109" s="268"/>
      <c r="T109" s="7"/>
    </row>
    <row r="110" spans="1:22" s="8" customFormat="1" ht="94.5" x14ac:dyDescent="0.25">
      <c r="A110" s="6" t="s">
        <v>764</v>
      </c>
      <c r="B110" s="17" t="s">
        <v>835</v>
      </c>
      <c r="C110" s="17" t="s">
        <v>129</v>
      </c>
      <c r="D110" s="17" t="s">
        <v>144</v>
      </c>
      <c r="E110" s="17" t="s">
        <v>315</v>
      </c>
      <c r="F110" s="15" t="s">
        <v>145</v>
      </c>
      <c r="G110" s="15" t="s">
        <v>131</v>
      </c>
      <c r="H110" s="15" t="s">
        <v>107</v>
      </c>
      <c r="I110" s="15"/>
      <c r="J110" s="157">
        <v>1149199</v>
      </c>
      <c r="K110" s="157">
        <v>325258</v>
      </c>
      <c r="L110" s="157">
        <v>86190</v>
      </c>
      <c r="M110" s="157">
        <v>0</v>
      </c>
      <c r="N110" s="157">
        <v>0</v>
      </c>
      <c r="O110" s="157">
        <v>737751</v>
      </c>
      <c r="P110" s="158" t="s">
        <v>216</v>
      </c>
      <c r="Q110" s="158" t="s">
        <v>191</v>
      </c>
      <c r="R110" s="158" t="s">
        <v>453</v>
      </c>
      <c r="S110" s="167">
        <v>2019</v>
      </c>
      <c r="T110" s="7"/>
      <c r="U110" s="269"/>
      <c r="V110" s="269"/>
    </row>
    <row r="111" spans="1:22" s="8" customFormat="1" ht="117" customHeight="1" x14ac:dyDescent="0.25">
      <c r="A111" s="6" t="s">
        <v>765</v>
      </c>
      <c r="B111" s="17" t="s">
        <v>766</v>
      </c>
      <c r="C111" s="17" t="s">
        <v>143</v>
      </c>
      <c r="D111" s="17" t="s">
        <v>144</v>
      </c>
      <c r="E111" s="17" t="s">
        <v>316</v>
      </c>
      <c r="F111" s="15" t="s">
        <v>145</v>
      </c>
      <c r="G111" s="15" t="s">
        <v>131</v>
      </c>
      <c r="H111" s="15" t="s">
        <v>107</v>
      </c>
      <c r="I111" s="15"/>
      <c r="J111" s="157">
        <v>713414</v>
      </c>
      <c r="K111" s="157">
        <v>53506</v>
      </c>
      <c r="L111" s="157">
        <v>0</v>
      </c>
      <c r="M111" s="157">
        <v>0</v>
      </c>
      <c r="N111" s="157">
        <v>53506</v>
      </c>
      <c r="O111" s="157">
        <v>606402</v>
      </c>
      <c r="P111" s="161" t="s">
        <v>216</v>
      </c>
      <c r="Q111" s="161" t="s">
        <v>213</v>
      </c>
      <c r="R111" s="161" t="s">
        <v>906</v>
      </c>
      <c r="S111" s="159" t="s">
        <v>522</v>
      </c>
      <c r="T111" s="7"/>
      <c r="U111" s="269"/>
      <c r="V111" s="269"/>
    </row>
    <row r="112" spans="1:22" s="8" customFormat="1" ht="63" x14ac:dyDescent="0.25">
      <c r="A112" s="6" t="s">
        <v>767</v>
      </c>
      <c r="B112" s="17" t="s">
        <v>146</v>
      </c>
      <c r="C112" s="17" t="s">
        <v>142</v>
      </c>
      <c r="D112" s="17" t="s">
        <v>144</v>
      </c>
      <c r="E112" s="17" t="s">
        <v>611</v>
      </c>
      <c r="F112" s="15" t="s">
        <v>145</v>
      </c>
      <c r="G112" s="15" t="s">
        <v>131</v>
      </c>
      <c r="H112" s="15" t="s">
        <v>107</v>
      </c>
      <c r="I112" s="15"/>
      <c r="J112" s="157">
        <v>815603</v>
      </c>
      <c r="K112" s="157">
        <v>61170</v>
      </c>
      <c r="L112" s="157">
        <v>0</v>
      </c>
      <c r="M112" s="157">
        <v>0</v>
      </c>
      <c r="N112" s="157">
        <v>61170</v>
      </c>
      <c r="O112" s="157">
        <v>693263</v>
      </c>
      <c r="P112" s="161" t="s">
        <v>189</v>
      </c>
      <c r="Q112" s="161" t="s">
        <v>427</v>
      </c>
      <c r="R112" s="161" t="s">
        <v>205</v>
      </c>
      <c r="S112" s="159">
        <v>2018</v>
      </c>
      <c r="T112" s="7"/>
      <c r="U112" s="269"/>
    </row>
    <row r="113" spans="1:22" s="8" customFormat="1" ht="80.25" customHeight="1" x14ac:dyDescent="0.25">
      <c r="A113" s="6" t="s">
        <v>768</v>
      </c>
      <c r="B113" s="17" t="s">
        <v>828</v>
      </c>
      <c r="C113" s="17" t="s">
        <v>141</v>
      </c>
      <c r="D113" s="17" t="s">
        <v>144</v>
      </c>
      <c r="E113" s="17" t="s">
        <v>360</v>
      </c>
      <c r="F113" s="15" t="s">
        <v>145</v>
      </c>
      <c r="G113" s="15" t="s">
        <v>131</v>
      </c>
      <c r="H113" s="15" t="s">
        <v>107</v>
      </c>
      <c r="I113" s="15"/>
      <c r="J113" s="157">
        <v>883861</v>
      </c>
      <c r="K113" s="157">
        <v>132579</v>
      </c>
      <c r="L113" s="157">
        <v>0</v>
      </c>
      <c r="M113" s="157">
        <v>0</v>
      </c>
      <c r="N113" s="157">
        <v>0</v>
      </c>
      <c r="O113" s="157">
        <v>751282</v>
      </c>
      <c r="P113" s="158" t="s">
        <v>809</v>
      </c>
      <c r="Q113" s="158" t="s">
        <v>806</v>
      </c>
      <c r="R113" s="158" t="s">
        <v>819</v>
      </c>
      <c r="S113" s="159">
        <v>2019</v>
      </c>
      <c r="T113" s="7"/>
      <c r="U113" s="269"/>
    </row>
    <row r="114" spans="1:22" s="8" customFormat="1" ht="94.5" x14ac:dyDescent="0.25">
      <c r="A114" s="6" t="s">
        <v>769</v>
      </c>
      <c r="B114" s="17" t="s">
        <v>694</v>
      </c>
      <c r="C114" s="17" t="s">
        <v>141</v>
      </c>
      <c r="D114" s="17" t="s">
        <v>144</v>
      </c>
      <c r="E114" s="17" t="s">
        <v>360</v>
      </c>
      <c r="F114" s="15" t="s">
        <v>145</v>
      </c>
      <c r="G114" s="15" t="s">
        <v>131</v>
      </c>
      <c r="H114" s="15" t="s">
        <v>107</v>
      </c>
      <c r="I114" s="15"/>
      <c r="J114" s="157">
        <v>399009.41</v>
      </c>
      <c r="K114" s="157">
        <v>59851.41</v>
      </c>
      <c r="L114" s="157">
        <v>0</v>
      </c>
      <c r="M114" s="157">
        <v>0</v>
      </c>
      <c r="N114" s="157">
        <v>0</v>
      </c>
      <c r="O114" s="157">
        <v>339158</v>
      </c>
      <c r="P114" s="158" t="s">
        <v>446</v>
      </c>
      <c r="Q114" s="158" t="s">
        <v>202</v>
      </c>
      <c r="R114" s="158" t="s">
        <v>476</v>
      </c>
      <c r="S114" s="159">
        <v>2020</v>
      </c>
      <c r="T114" s="7"/>
      <c r="U114" s="269"/>
    </row>
    <row r="115" spans="1:22" s="8" customFormat="1" ht="78.75" x14ac:dyDescent="0.25">
      <c r="A115" s="6" t="s">
        <v>770</v>
      </c>
      <c r="B115" s="17" t="s">
        <v>147</v>
      </c>
      <c r="C115" s="17" t="s">
        <v>148</v>
      </c>
      <c r="D115" s="17" t="s">
        <v>144</v>
      </c>
      <c r="E115" s="17" t="s">
        <v>149</v>
      </c>
      <c r="F115" s="15" t="s">
        <v>145</v>
      </c>
      <c r="G115" s="15" t="s">
        <v>131</v>
      </c>
      <c r="H115" s="15" t="s">
        <v>107</v>
      </c>
      <c r="I115" s="15"/>
      <c r="J115" s="157">
        <v>1390917</v>
      </c>
      <c r="K115" s="157">
        <v>208638</v>
      </c>
      <c r="L115" s="157">
        <v>0</v>
      </c>
      <c r="M115" s="157">
        <v>0</v>
      </c>
      <c r="N115" s="157">
        <v>0</v>
      </c>
      <c r="O115" s="157">
        <v>1182279</v>
      </c>
      <c r="P115" s="161" t="s">
        <v>216</v>
      </c>
      <c r="Q115" s="161" t="s">
        <v>191</v>
      </c>
      <c r="R115" s="161" t="s">
        <v>192</v>
      </c>
      <c r="S115" s="161">
        <v>2019</v>
      </c>
      <c r="T115" s="7"/>
      <c r="U115" s="269"/>
    </row>
    <row r="116" spans="1:22" s="8" customFormat="1" ht="63" x14ac:dyDescent="0.25">
      <c r="A116" s="6" t="s">
        <v>771</v>
      </c>
      <c r="B116" s="46" t="s">
        <v>772</v>
      </c>
      <c r="C116" s="46" t="s">
        <v>154</v>
      </c>
      <c r="D116" s="46" t="s">
        <v>144</v>
      </c>
      <c r="E116" s="46" t="s">
        <v>160</v>
      </c>
      <c r="F116" s="48" t="s">
        <v>145</v>
      </c>
      <c r="G116" s="48" t="s">
        <v>131</v>
      </c>
      <c r="H116" s="48" t="s">
        <v>107</v>
      </c>
      <c r="I116" s="48"/>
      <c r="J116" s="157">
        <f t="array" ref="J116">SUM(ROUND(K116:O116,2))</f>
        <v>1579410</v>
      </c>
      <c r="K116" s="157">
        <v>236912</v>
      </c>
      <c r="L116" s="441">
        <v>0</v>
      </c>
      <c r="M116" s="157">
        <v>0</v>
      </c>
      <c r="N116" s="160">
        <v>0</v>
      </c>
      <c r="O116" s="157">
        <v>1342498</v>
      </c>
      <c r="P116" s="158" t="s">
        <v>189</v>
      </c>
      <c r="Q116" s="158" t="s">
        <v>909</v>
      </c>
      <c r="R116" s="158" t="s">
        <v>200</v>
      </c>
      <c r="S116" s="159" t="s">
        <v>522</v>
      </c>
      <c r="T116" s="7"/>
    </row>
    <row r="117" spans="1:22" s="8" customFormat="1" ht="47.25" x14ac:dyDescent="0.25">
      <c r="A117" s="100" t="s">
        <v>65</v>
      </c>
      <c r="B117" s="210" t="s">
        <v>378</v>
      </c>
      <c r="C117" s="101"/>
      <c r="D117" s="101"/>
      <c r="E117" s="101"/>
      <c r="F117" s="101"/>
      <c r="G117" s="101"/>
      <c r="H117" s="101"/>
      <c r="I117" s="101"/>
      <c r="J117" s="266"/>
      <c r="K117" s="266"/>
      <c r="L117" s="266"/>
      <c r="M117" s="266"/>
      <c r="N117" s="266"/>
      <c r="O117" s="266"/>
      <c r="P117" s="267"/>
      <c r="Q117" s="267"/>
      <c r="R117" s="267"/>
      <c r="S117" s="268"/>
      <c r="T117" s="7"/>
    </row>
    <row r="118" spans="1:22" s="8" customFormat="1" ht="97.5" customHeight="1" x14ac:dyDescent="0.25">
      <c r="A118" s="6" t="s">
        <v>66</v>
      </c>
      <c r="B118" s="17" t="s">
        <v>520</v>
      </c>
      <c r="C118" s="17" t="s">
        <v>129</v>
      </c>
      <c r="D118" s="17" t="s">
        <v>359</v>
      </c>
      <c r="E118" s="17" t="s">
        <v>315</v>
      </c>
      <c r="F118" s="15" t="s">
        <v>369</v>
      </c>
      <c r="G118" s="15" t="s">
        <v>131</v>
      </c>
      <c r="H118" s="17" t="s">
        <v>107</v>
      </c>
      <c r="I118" s="17"/>
      <c r="J118" s="160">
        <v>337511</v>
      </c>
      <c r="K118" s="160">
        <v>50627</v>
      </c>
      <c r="L118" s="160">
        <v>0</v>
      </c>
      <c r="M118" s="160">
        <v>0</v>
      </c>
      <c r="N118" s="160">
        <v>0</v>
      </c>
      <c r="O118" s="160">
        <v>286884</v>
      </c>
      <c r="P118" s="161" t="s">
        <v>190</v>
      </c>
      <c r="Q118" s="161" t="s">
        <v>191</v>
      </c>
      <c r="R118" s="161" t="s">
        <v>453</v>
      </c>
      <c r="S118" s="162" t="s">
        <v>522</v>
      </c>
      <c r="U118" s="269"/>
      <c r="V118" s="269"/>
    </row>
    <row r="119" spans="1:22" s="8" customFormat="1" ht="63" x14ac:dyDescent="0.25">
      <c r="A119" s="6" t="s">
        <v>371</v>
      </c>
      <c r="B119" s="34" t="s">
        <v>683</v>
      </c>
      <c r="C119" s="34" t="s">
        <v>461</v>
      </c>
      <c r="D119" s="46" t="s">
        <v>359</v>
      </c>
      <c r="E119" s="46" t="s">
        <v>160</v>
      </c>
      <c r="F119" s="41" t="s">
        <v>462</v>
      </c>
      <c r="G119" s="41" t="s">
        <v>463</v>
      </c>
      <c r="H119" s="41" t="s">
        <v>107</v>
      </c>
      <c r="I119" s="41"/>
      <c r="J119" s="265">
        <f t="array" ref="J119">SUM(ROUND(K119:O119,2))</f>
        <v>4261000</v>
      </c>
      <c r="K119" s="265">
        <v>0</v>
      </c>
      <c r="L119" s="265">
        <v>639150</v>
      </c>
      <c r="M119" s="265">
        <v>0</v>
      </c>
      <c r="N119" s="265">
        <v>0</v>
      </c>
      <c r="O119" s="265">
        <v>3621850</v>
      </c>
      <c r="P119" s="158" t="s">
        <v>197</v>
      </c>
      <c r="Q119" s="158" t="s">
        <v>424</v>
      </c>
      <c r="R119" s="158" t="s">
        <v>204</v>
      </c>
      <c r="S119" s="165">
        <v>2018</v>
      </c>
      <c r="U119" s="264"/>
      <c r="V119" s="269"/>
    </row>
    <row r="120" spans="1:22" s="8" customFormat="1" ht="141.75" x14ac:dyDescent="0.25">
      <c r="A120" s="6" t="s">
        <v>552</v>
      </c>
      <c r="B120" s="34" t="s">
        <v>464</v>
      </c>
      <c r="C120" s="34" t="s">
        <v>465</v>
      </c>
      <c r="D120" s="46" t="s">
        <v>359</v>
      </c>
      <c r="E120" s="46" t="s">
        <v>160</v>
      </c>
      <c r="F120" s="41" t="s">
        <v>462</v>
      </c>
      <c r="G120" s="41" t="s">
        <v>463</v>
      </c>
      <c r="H120" s="41" t="s">
        <v>107</v>
      </c>
      <c r="I120" s="41"/>
      <c r="J120" s="265">
        <f t="array" ref="J120">SUM(ROUND(K120:O120,2))</f>
        <v>1250131</v>
      </c>
      <c r="K120" s="265">
        <v>0</v>
      </c>
      <c r="L120" s="265">
        <v>187520</v>
      </c>
      <c r="M120" s="265">
        <v>0</v>
      </c>
      <c r="N120" s="265">
        <v>0</v>
      </c>
      <c r="O120" s="265">
        <v>1062611</v>
      </c>
      <c r="P120" s="158" t="s">
        <v>187</v>
      </c>
      <c r="Q120" s="158" t="s">
        <v>197</v>
      </c>
      <c r="R120" s="158" t="s">
        <v>189</v>
      </c>
      <c r="S120" s="165">
        <v>2018</v>
      </c>
    </row>
    <row r="121" spans="1:22" s="8" customFormat="1" ht="94.5" x14ac:dyDescent="0.25">
      <c r="A121" s="6" t="s">
        <v>553</v>
      </c>
      <c r="B121" s="34" t="s">
        <v>460</v>
      </c>
      <c r="C121" s="46" t="s">
        <v>154</v>
      </c>
      <c r="D121" s="46" t="s">
        <v>359</v>
      </c>
      <c r="E121" s="46" t="s">
        <v>160</v>
      </c>
      <c r="F121" s="41" t="s">
        <v>239</v>
      </c>
      <c r="G121" s="48" t="s">
        <v>131</v>
      </c>
      <c r="H121" s="48" t="s">
        <v>107</v>
      </c>
      <c r="I121" s="48"/>
      <c r="J121" s="157">
        <v>1409955</v>
      </c>
      <c r="K121" s="157">
        <v>211493</v>
      </c>
      <c r="L121" s="157">
        <v>0</v>
      </c>
      <c r="M121" s="157"/>
      <c r="N121" s="157">
        <v>0</v>
      </c>
      <c r="O121" s="157">
        <v>1198462.06</v>
      </c>
      <c r="P121" s="158" t="s">
        <v>216</v>
      </c>
      <c r="Q121" s="158" t="s">
        <v>445</v>
      </c>
      <c r="R121" s="158" t="s">
        <v>193</v>
      </c>
      <c r="S121" s="165">
        <v>2019</v>
      </c>
      <c r="T121" s="7"/>
    </row>
    <row r="122" spans="1:22" s="8" customFormat="1" ht="110.25" x14ac:dyDescent="0.25">
      <c r="A122" s="6" t="s">
        <v>554</v>
      </c>
      <c r="B122" s="17" t="s">
        <v>370</v>
      </c>
      <c r="C122" s="17" t="s">
        <v>372</v>
      </c>
      <c r="D122" s="17" t="s">
        <v>359</v>
      </c>
      <c r="E122" s="17" t="s">
        <v>373</v>
      </c>
      <c r="F122" s="17" t="s">
        <v>369</v>
      </c>
      <c r="G122" s="15" t="s">
        <v>131</v>
      </c>
      <c r="H122" s="15" t="s">
        <v>107</v>
      </c>
      <c r="I122" s="15"/>
      <c r="J122" s="157">
        <v>337511</v>
      </c>
      <c r="K122" s="157">
        <v>50627</v>
      </c>
      <c r="L122" s="157">
        <v>0</v>
      </c>
      <c r="M122" s="157">
        <v>0</v>
      </c>
      <c r="N122" s="157">
        <v>0</v>
      </c>
      <c r="O122" s="157">
        <v>286884</v>
      </c>
      <c r="P122" s="158" t="s">
        <v>216</v>
      </c>
      <c r="Q122" s="158" t="s">
        <v>313</v>
      </c>
      <c r="R122" s="158" t="s">
        <v>427</v>
      </c>
      <c r="S122" s="159">
        <v>2019</v>
      </c>
      <c r="T122" s="7"/>
    </row>
    <row r="123" spans="1:22" s="8" customFormat="1" ht="173.25" x14ac:dyDescent="0.25">
      <c r="A123" s="6" t="s">
        <v>555</v>
      </c>
      <c r="B123" s="17" t="s">
        <v>762</v>
      </c>
      <c r="C123" s="17" t="s">
        <v>141</v>
      </c>
      <c r="D123" s="17" t="s">
        <v>359</v>
      </c>
      <c r="E123" s="17" t="s">
        <v>360</v>
      </c>
      <c r="F123" s="17" t="s">
        <v>369</v>
      </c>
      <c r="G123" s="15" t="s">
        <v>131</v>
      </c>
      <c r="H123" s="15" t="s">
        <v>107</v>
      </c>
      <c r="I123" s="15"/>
      <c r="J123" s="157">
        <v>1267087.6000000001</v>
      </c>
      <c r="K123" s="157">
        <v>200203.6</v>
      </c>
      <c r="L123" s="157">
        <v>780000</v>
      </c>
      <c r="M123" s="157">
        <v>0</v>
      </c>
      <c r="N123" s="157">
        <v>0</v>
      </c>
      <c r="O123" s="157">
        <v>286884</v>
      </c>
      <c r="P123" s="158" t="s">
        <v>216</v>
      </c>
      <c r="Q123" s="158" t="s">
        <v>427</v>
      </c>
      <c r="R123" s="158" t="s">
        <v>191</v>
      </c>
      <c r="S123" s="159" t="s">
        <v>521</v>
      </c>
      <c r="T123" s="7"/>
      <c r="U123" s="269"/>
    </row>
    <row r="124" spans="1:22" s="8" customFormat="1" ht="81.75" customHeight="1" x14ac:dyDescent="0.25">
      <c r="A124" s="100" t="s">
        <v>67</v>
      </c>
      <c r="B124" s="210" t="s">
        <v>379</v>
      </c>
      <c r="C124" s="101"/>
      <c r="D124" s="101"/>
      <c r="E124" s="101"/>
      <c r="F124" s="101"/>
      <c r="G124" s="101"/>
      <c r="H124" s="101"/>
      <c r="I124" s="101"/>
      <c r="J124" s="266"/>
      <c r="K124" s="266"/>
      <c r="L124" s="266"/>
      <c r="M124" s="266"/>
      <c r="N124" s="266"/>
      <c r="O124" s="266"/>
      <c r="P124" s="267"/>
      <c r="Q124" s="267"/>
      <c r="R124" s="267"/>
      <c r="S124" s="268"/>
      <c r="T124" s="7"/>
    </row>
    <row r="125" spans="1:22" s="8" customFormat="1" ht="63" x14ac:dyDescent="0.25">
      <c r="A125" s="6" t="s">
        <v>68</v>
      </c>
      <c r="B125" s="34" t="s">
        <v>466</v>
      </c>
      <c r="C125" s="46" t="s">
        <v>154</v>
      </c>
      <c r="D125" s="46" t="s">
        <v>359</v>
      </c>
      <c r="E125" s="46" t="s">
        <v>160</v>
      </c>
      <c r="F125" s="41" t="s">
        <v>684</v>
      </c>
      <c r="G125" s="48" t="s">
        <v>131</v>
      </c>
      <c r="H125" s="48" t="s">
        <v>107</v>
      </c>
      <c r="I125" s="48"/>
      <c r="J125" s="299">
        <v>1202255.08</v>
      </c>
      <c r="K125" s="237">
        <v>180488.26</v>
      </c>
      <c r="L125" s="299">
        <v>0</v>
      </c>
      <c r="M125" s="299">
        <v>0</v>
      </c>
      <c r="N125" s="299">
        <v>0</v>
      </c>
      <c r="O125" s="300">
        <v>1021766.88</v>
      </c>
      <c r="P125" s="301" t="s">
        <v>189</v>
      </c>
      <c r="Q125" s="301" t="s">
        <v>211</v>
      </c>
      <c r="R125" s="301" t="s">
        <v>202</v>
      </c>
      <c r="S125" s="442">
        <v>2019</v>
      </c>
      <c r="T125" s="7"/>
      <c r="U125" s="264"/>
    </row>
    <row r="126" spans="1:22" s="8" customFormat="1" ht="63" x14ac:dyDescent="0.25">
      <c r="A126" s="6" t="s">
        <v>685</v>
      </c>
      <c r="B126" s="49" t="s">
        <v>695</v>
      </c>
      <c r="C126" s="46" t="s">
        <v>403</v>
      </c>
      <c r="D126" s="46" t="s">
        <v>359</v>
      </c>
      <c r="E126" s="35" t="s">
        <v>149</v>
      </c>
      <c r="F126" s="41" t="s">
        <v>684</v>
      </c>
      <c r="G126" s="15" t="s">
        <v>131</v>
      </c>
      <c r="H126" s="15"/>
      <c r="I126" s="15"/>
      <c r="J126" s="428">
        <v>514446</v>
      </c>
      <c r="K126" s="429">
        <v>77167.679999999993</v>
      </c>
      <c r="L126" s="299">
        <v>0</v>
      </c>
      <c r="M126" s="299">
        <v>0</v>
      </c>
      <c r="N126" s="299">
        <v>0</v>
      </c>
      <c r="O126" s="300">
        <v>437278.32</v>
      </c>
      <c r="P126" s="430" t="s">
        <v>189</v>
      </c>
      <c r="Q126" s="430" t="s">
        <v>204</v>
      </c>
      <c r="R126" s="430" t="s">
        <v>205</v>
      </c>
      <c r="S126" s="431">
        <v>2019</v>
      </c>
      <c r="T126" s="7"/>
      <c r="U126" s="269"/>
    </row>
    <row r="127" spans="1:22" s="8" customFormat="1" ht="173.25" x14ac:dyDescent="0.25">
      <c r="A127" s="1" t="s">
        <v>686</v>
      </c>
      <c r="B127" s="11" t="s">
        <v>687</v>
      </c>
      <c r="C127" s="46" t="s">
        <v>442</v>
      </c>
      <c r="D127" s="46" t="s">
        <v>359</v>
      </c>
      <c r="E127" s="17" t="s">
        <v>316</v>
      </c>
      <c r="F127" s="41" t="s">
        <v>684</v>
      </c>
      <c r="G127" s="15" t="s">
        <v>131</v>
      </c>
      <c r="H127" s="15"/>
      <c r="I127" s="15"/>
      <c r="J127" s="299">
        <v>514000</v>
      </c>
      <c r="K127" s="299">
        <v>77100</v>
      </c>
      <c r="L127" s="299">
        <v>0</v>
      </c>
      <c r="M127" s="299">
        <v>0</v>
      </c>
      <c r="N127" s="299">
        <v>0</v>
      </c>
      <c r="O127" s="299">
        <v>436900</v>
      </c>
      <c r="P127" s="301" t="s">
        <v>189</v>
      </c>
      <c r="Q127" s="301" t="s">
        <v>204</v>
      </c>
      <c r="R127" s="301" t="s">
        <v>193</v>
      </c>
      <c r="S127" s="301" t="s">
        <v>522</v>
      </c>
      <c r="T127" s="7"/>
      <c r="U127" s="269"/>
    </row>
    <row r="128" spans="1:22" s="8" customFormat="1" ht="126" x14ac:dyDescent="0.25">
      <c r="A128" s="100" t="s">
        <v>69</v>
      </c>
      <c r="B128" s="210" t="s">
        <v>70</v>
      </c>
      <c r="C128" s="101"/>
      <c r="D128" s="101"/>
      <c r="E128" s="101"/>
      <c r="F128" s="101"/>
      <c r="G128" s="101"/>
      <c r="H128" s="101"/>
      <c r="I128" s="101"/>
      <c r="J128" s="266"/>
      <c r="K128" s="266"/>
      <c r="L128" s="266"/>
      <c r="M128" s="266"/>
      <c r="N128" s="266"/>
      <c r="O128" s="266"/>
      <c r="P128" s="267"/>
      <c r="Q128" s="267"/>
      <c r="R128" s="267"/>
      <c r="S128" s="268"/>
      <c r="T128" s="7"/>
    </row>
    <row r="129" spans="1:22" s="8" customFormat="1" ht="93" customHeight="1" x14ac:dyDescent="0.25">
      <c r="A129" s="204" t="s">
        <v>71</v>
      </c>
      <c r="B129" s="136" t="s">
        <v>716</v>
      </c>
      <c r="C129" s="136" t="s">
        <v>154</v>
      </c>
      <c r="D129" s="137" t="s">
        <v>717</v>
      </c>
      <c r="E129" s="136" t="s">
        <v>718</v>
      </c>
      <c r="F129" s="137" t="s">
        <v>719</v>
      </c>
      <c r="G129" s="137" t="s">
        <v>131</v>
      </c>
      <c r="H129" s="137"/>
      <c r="I129" s="137"/>
      <c r="J129" s="250">
        <v>113576.47</v>
      </c>
      <c r="K129" s="250">
        <v>17036.47</v>
      </c>
      <c r="L129" s="250">
        <v>0</v>
      </c>
      <c r="M129" s="250">
        <v>0</v>
      </c>
      <c r="N129" s="250">
        <v>0</v>
      </c>
      <c r="O129" s="250">
        <v>96540</v>
      </c>
      <c r="P129" s="302" t="s">
        <v>215</v>
      </c>
      <c r="Q129" s="302" t="s">
        <v>526</v>
      </c>
      <c r="R129" s="302" t="s">
        <v>201</v>
      </c>
      <c r="S129" s="303">
        <v>2021</v>
      </c>
      <c r="T129" s="7"/>
    </row>
    <row r="130" spans="1:22" s="8" customFormat="1" ht="126" x14ac:dyDescent="0.25">
      <c r="A130" s="204" t="s">
        <v>720</v>
      </c>
      <c r="B130" s="136" t="s">
        <v>721</v>
      </c>
      <c r="C130" s="136" t="s">
        <v>129</v>
      </c>
      <c r="D130" s="137" t="s">
        <v>717</v>
      </c>
      <c r="E130" s="136" t="s">
        <v>722</v>
      </c>
      <c r="F130" s="137" t="s">
        <v>719</v>
      </c>
      <c r="G130" s="137" t="s">
        <v>131</v>
      </c>
      <c r="H130" s="137"/>
      <c r="I130" s="137"/>
      <c r="J130" s="250">
        <v>227153</v>
      </c>
      <c r="K130" s="250">
        <v>34073</v>
      </c>
      <c r="L130" s="250">
        <v>0</v>
      </c>
      <c r="M130" s="250">
        <v>0</v>
      </c>
      <c r="N130" s="250">
        <v>0</v>
      </c>
      <c r="O130" s="250">
        <v>193080</v>
      </c>
      <c r="P130" s="302" t="s">
        <v>197</v>
      </c>
      <c r="Q130" s="302" t="s">
        <v>189</v>
      </c>
      <c r="R130" s="302" t="s">
        <v>210</v>
      </c>
      <c r="S130" s="303">
        <v>2018</v>
      </c>
      <c r="T130" s="7"/>
    </row>
    <row r="131" spans="1:22" s="8" customFormat="1" ht="78.75" x14ac:dyDescent="0.25">
      <c r="A131" s="100" t="s">
        <v>72</v>
      </c>
      <c r="B131" s="210" t="s">
        <v>696</v>
      </c>
      <c r="C131" s="101"/>
      <c r="D131" s="101"/>
      <c r="E131" s="101"/>
      <c r="F131" s="101"/>
      <c r="G131" s="101"/>
      <c r="H131" s="101"/>
      <c r="I131" s="101"/>
      <c r="J131" s="266"/>
      <c r="K131" s="266"/>
      <c r="L131" s="266"/>
      <c r="M131" s="266"/>
      <c r="N131" s="266"/>
      <c r="O131" s="266"/>
      <c r="P131" s="267"/>
      <c r="Q131" s="267"/>
      <c r="R131" s="267"/>
      <c r="S131" s="268"/>
      <c r="T131" s="7"/>
      <c r="U131" s="264"/>
    </row>
    <row r="132" spans="1:22" s="8" customFormat="1" ht="78.75" x14ac:dyDescent="0.25">
      <c r="A132" s="6" t="s">
        <v>73</v>
      </c>
      <c r="B132" s="34" t="s">
        <v>471</v>
      </c>
      <c r="C132" s="46" t="s">
        <v>610</v>
      </c>
      <c r="D132" s="46" t="s">
        <v>144</v>
      </c>
      <c r="E132" s="46" t="s">
        <v>160</v>
      </c>
      <c r="F132" s="48" t="s">
        <v>264</v>
      </c>
      <c r="G132" s="48" t="s">
        <v>463</v>
      </c>
      <c r="H132" s="48" t="s">
        <v>107</v>
      </c>
      <c r="I132" s="48"/>
      <c r="J132" s="157">
        <f t="array" ref="J132">SUM(ROUND(K132:O132,2))</f>
        <v>4997234</v>
      </c>
      <c r="K132" s="157">
        <v>0</v>
      </c>
      <c r="L132" s="157">
        <v>749585</v>
      </c>
      <c r="M132" s="157">
        <v>0</v>
      </c>
      <c r="N132" s="157">
        <v>0</v>
      </c>
      <c r="O132" s="168">
        <v>4247649</v>
      </c>
      <c r="P132" s="158" t="s">
        <v>205</v>
      </c>
      <c r="Q132" s="158" t="s">
        <v>192</v>
      </c>
      <c r="R132" s="158" t="s">
        <v>203</v>
      </c>
      <c r="S132" s="165">
        <v>2020</v>
      </c>
      <c r="T132" s="7"/>
    </row>
    <row r="133" spans="1:22" s="8" customFormat="1" ht="120" customHeight="1" x14ac:dyDescent="0.25">
      <c r="A133" s="102" t="s">
        <v>74</v>
      </c>
      <c r="B133" s="257" t="s">
        <v>75</v>
      </c>
      <c r="C133" s="103"/>
      <c r="D133" s="103"/>
      <c r="E133" s="103"/>
      <c r="F133" s="103"/>
      <c r="G133" s="103"/>
      <c r="H133" s="103"/>
      <c r="I133" s="103"/>
      <c r="J133" s="270"/>
      <c r="K133" s="270"/>
      <c r="L133" s="270"/>
      <c r="M133" s="270"/>
      <c r="N133" s="270"/>
      <c r="O133" s="270"/>
      <c r="P133" s="271"/>
      <c r="Q133" s="271"/>
      <c r="R133" s="271"/>
      <c r="S133" s="272"/>
      <c r="T133" s="7"/>
      <c r="U133" s="269"/>
    </row>
    <row r="134" spans="1:22" s="8" customFormat="1" ht="94.5" x14ac:dyDescent="0.25">
      <c r="A134" s="100" t="s">
        <v>76</v>
      </c>
      <c r="B134" s="210" t="s">
        <v>77</v>
      </c>
      <c r="C134" s="101"/>
      <c r="D134" s="101"/>
      <c r="E134" s="101"/>
      <c r="F134" s="101"/>
      <c r="G134" s="101"/>
      <c r="H134" s="101"/>
      <c r="I134" s="101"/>
      <c r="J134" s="266"/>
      <c r="K134" s="266"/>
      <c r="L134" s="266"/>
      <c r="M134" s="266"/>
      <c r="N134" s="266"/>
      <c r="O134" s="266"/>
      <c r="P134" s="267"/>
      <c r="Q134" s="267"/>
      <c r="R134" s="267"/>
      <c r="S134" s="268"/>
      <c r="T134" s="7"/>
      <c r="U134" s="269"/>
    </row>
    <row r="135" spans="1:22" s="8" customFormat="1" ht="106.5" customHeight="1" x14ac:dyDescent="0.25">
      <c r="A135" s="6" t="s">
        <v>78</v>
      </c>
      <c r="B135" s="2" t="s">
        <v>531</v>
      </c>
      <c r="C135" s="17" t="s">
        <v>129</v>
      </c>
      <c r="D135" s="17" t="s">
        <v>130</v>
      </c>
      <c r="E135" s="17" t="s">
        <v>315</v>
      </c>
      <c r="F135" s="15" t="s">
        <v>407</v>
      </c>
      <c r="G135" s="15" t="s">
        <v>131</v>
      </c>
      <c r="H135" s="17"/>
      <c r="I135" s="17"/>
      <c r="J135" s="160">
        <v>928514.39</v>
      </c>
      <c r="K135" s="160">
        <v>69638.58</v>
      </c>
      <c r="L135" s="160">
        <v>69638.58</v>
      </c>
      <c r="M135" s="160">
        <v>0</v>
      </c>
      <c r="N135" s="160">
        <v>0</v>
      </c>
      <c r="O135" s="160">
        <v>789237.23</v>
      </c>
      <c r="P135" s="161" t="s">
        <v>193</v>
      </c>
      <c r="Q135" s="161" t="s">
        <v>213</v>
      </c>
      <c r="R135" s="161" t="s">
        <v>476</v>
      </c>
      <c r="S135" s="162" t="s">
        <v>518</v>
      </c>
      <c r="T135" s="7"/>
      <c r="U135" s="269"/>
      <c r="V135" s="269"/>
    </row>
    <row r="136" spans="1:22" s="8" customFormat="1" ht="109.5" customHeight="1" x14ac:dyDescent="0.25">
      <c r="A136" s="6" t="s">
        <v>556</v>
      </c>
      <c r="B136" s="2" t="s">
        <v>532</v>
      </c>
      <c r="C136" s="17" t="s">
        <v>129</v>
      </c>
      <c r="D136" s="17" t="s">
        <v>130</v>
      </c>
      <c r="E136" s="17" t="s">
        <v>315</v>
      </c>
      <c r="F136" s="15" t="s">
        <v>407</v>
      </c>
      <c r="G136" s="15" t="s">
        <v>131</v>
      </c>
      <c r="H136" s="17"/>
      <c r="I136" s="17"/>
      <c r="J136" s="160">
        <v>379156.21</v>
      </c>
      <c r="K136" s="160">
        <v>18957.82</v>
      </c>
      <c r="L136" s="160">
        <v>37915.620000000003</v>
      </c>
      <c r="M136" s="160">
        <v>0</v>
      </c>
      <c r="N136" s="160">
        <v>0</v>
      </c>
      <c r="O136" s="160">
        <v>322282.77</v>
      </c>
      <c r="P136" s="161" t="s">
        <v>207</v>
      </c>
      <c r="Q136" s="161" t="s">
        <v>189</v>
      </c>
      <c r="R136" s="161" t="s">
        <v>210</v>
      </c>
      <c r="S136" s="162" t="s">
        <v>521</v>
      </c>
      <c r="T136" s="7"/>
      <c r="U136" s="269"/>
      <c r="V136" s="269"/>
    </row>
    <row r="137" spans="1:22" s="8" customFormat="1" ht="110.25" customHeight="1" x14ac:dyDescent="0.25">
      <c r="A137" s="32" t="s">
        <v>557</v>
      </c>
      <c r="B137" s="304" t="s">
        <v>406</v>
      </c>
      <c r="C137" s="304" t="s">
        <v>403</v>
      </c>
      <c r="D137" s="304" t="s">
        <v>130</v>
      </c>
      <c r="E137" s="304" t="s">
        <v>149</v>
      </c>
      <c r="F137" s="304" t="s">
        <v>407</v>
      </c>
      <c r="G137" s="304" t="s">
        <v>131</v>
      </c>
      <c r="H137" s="304"/>
      <c r="I137" s="304"/>
      <c r="J137" s="305">
        <v>605696.49</v>
      </c>
      <c r="K137" s="305">
        <v>45427.23</v>
      </c>
      <c r="L137" s="305">
        <v>45427.23</v>
      </c>
      <c r="M137" s="305">
        <v>0</v>
      </c>
      <c r="N137" s="305">
        <v>0</v>
      </c>
      <c r="O137" s="305">
        <v>514842</v>
      </c>
      <c r="P137" s="306" t="s">
        <v>216</v>
      </c>
      <c r="Q137" s="306" t="s">
        <v>189</v>
      </c>
      <c r="R137" s="306" t="s">
        <v>313</v>
      </c>
      <c r="S137" s="306" t="s">
        <v>521</v>
      </c>
      <c r="T137" s="7"/>
      <c r="U137" s="269"/>
      <c r="V137" s="269"/>
    </row>
    <row r="138" spans="1:22" s="8" customFormat="1" ht="103.5" customHeight="1" x14ac:dyDescent="0.25">
      <c r="A138" s="32" t="s">
        <v>558</v>
      </c>
      <c r="B138" s="304" t="s">
        <v>408</v>
      </c>
      <c r="C138" s="304" t="s">
        <v>403</v>
      </c>
      <c r="D138" s="304" t="s">
        <v>130</v>
      </c>
      <c r="E138" s="304" t="s">
        <v>149</v>
      </c>
      <c r="F138" s="304" t="s">
        <v>407</v>
      </c>
      <c r="G138" s="304" t="s">
        <v>131</v>
      </c>
      <c r="H138" s="304"/>
      <c r="I138" s="304"/>
      <c r="J138" s="305">
        <v>879862.37</v>
      </c>
      <c r="K138" s="305">
        <v>65989.67</v>
      </c>
      <c r="L138" s="305">
        <v>65989.67</v>
      </c>
      <c r="M138" s="305">
        <v>0</v>
      </c>
      <c r="N138" s="305">
        <v>0</v>
      </c>
      <c r="O138" s="305">
        <v>747883</v>
      </c>
      <c r="P138" s="306" t="s">
        <v>191</v>
      </c>
      <c r="Q138" s="306" t="s">
        <v>193</v>
      </c>
      <c r="R138" s="306" t="s">
        <v>212</v>
      </c>
      <c r="S138" s="306" t="s">
        <v>522</v>
      </c>
      <c r="T138" s="7"/>
      <c r="U138" s="269"/>
    </row>
    <row r="139" spans="1:22" s="8" customFormat="1" ht="78.75" x14ac:dyDescent="0.25">
      <c r="A139" s="32" t="s">
        <v>559</v>
      </c>
      <c r="B139" s="304" t="s">
        <v>409</v>
      </c>
      <c r="C139" s="304" t="s">
        <v>403</v>
      </c>
      <c r="D139" s="304" t="s">
        <v>130</v>
      </c>
      <c r="E139" s="304" t="s">
        <v>149</v>
      </c>
      <c r="F139" s="304" t="s">
        <v>407</v>
      </c>
      <c r="G139" s="304" t="s">
        <v>131</v>
      </c>
      <c r="H139" s="304"/>
      <c r="I139" s="304"/>
      <c r="J139" s="305">
        <v>341176.46</v>
      </c>
      <c r="K139" s="305">
        <v>25588.23</v>
      </c>
      <c r="L139" s="305">
        <v>25588.23</v>
      </c>
      <c r="M139" s="305">
        <v>0</v>
      </c>
      <c r="N139" s="305">
        <v>0</v>
      </c>
      <c r="O139" s="305">
        <v>290000</v>
      </c>
      <c r="P139" s="306" t="s">
        <v>216</v>
      </c>
      <c r="Q139" s="306" t="s">
        <v>189</v>
      </c>
      <c r="R139" s="306" t="s">
        <v>313</v>
      </c>
      <c r="S139" s="306" t="s">
        <v>521</v>
      </c>
      <c r="T139" s="7"/>
      <c r="U139" s="269"/>
    </row>
    <row r="140" spans="1:22" s="8" customFormat="1" ht="78.75" x14ac:dyDescent="0.25">
      <c r="A140" s="32" t="s">
        <v>560</v>
      </c>
      <c r="B140" s="304" t="s">
        <v>410</v>
      </c>
      <c r="C140" s="304" t="s">
        <v>403</v>
      </c>
      <c r="D140" s="304" t="s">
        <v>130</v>
      </c>
      <c r="E140" s="304" t="s">
        <v>149</v>
      </c>
      <c r="F140" s="304" t="s">
        <v>407</v>
      </c>
      <c r="G140" s="304" t="s">
        <v>131</v>
      </c>
      <c r="H140" s="304"/>
      <c r="I140" s="304"/>
      <c r="J140" s="305">
        <v>879862.36</v>
      </c>
      <c r="K140" s="305">
        <v>65989.69</v>
      </c>
      <c r="L140" s="305">
        <v>65989.67</v>
      </c>
      <c r="M140" s="305">
        <v>0</v>
      </c>
      <c r="N140" s="305">
        <v>0</v>
      </c>
      <c r="O140" s="305">
        <v>747883</v>
      </c>
      <c r="P140" s="306" t="s">
        <v>191</v>
      </c>
      <c r="Q140" s="306" t="s">
        <v>193</v>
      </c>
      <c r="R140" s="306" t="s">
        <v>212</v>
      </c>
      <c r="S140" s="306" t="s">
        <v>522</v>
      </c>
      <c r="T140" s="7"/>
      <c r="U140" s="269"/>
    </row>
    <row r="141" spans="1:22" s="8" customFormat="1" ht="63" x14ac:dyDescent="0.25">
      <c r="A141" s="6" t="s">
        <v>561</v>
      </c>
      <c r="B141" s="17" t="s">
        <v>383</v>
      </c>
      <c r="C141" s="17" t="s">
        <v>375</v>
      </c>
      <c r="D141" s="17" t="s">
        <v>384</v>
      </c>
      <c r="E141" s="17" t="s">
        <v>373</v>
      </c>
      <c r="F141" s="15" t="s">
        <v>243</v>
      </c>
      <c r="G141" s="15" t="s">
        <v>131</v>
      </c>
      <c r="H141" s="15"/>
      <c r="I141" s="15"/>
      <c r="J141" s="157">
        <v>852941.18</v>
      </c>
      <c r="K141" s="157">
        <v>63970.6</v>
      </c>
      <c r="L141" s="157">
        <v>63970.58</v>
      </c>
      <c r="M141" s="307">
        <v>0</v>
      </c>
      <c r="N141" s="157">
        <v>0</v>
      </c>
      <c r="O141" s="157">
        <v>725000</v>
      </c>
      <c r="P141" s="161" t="s">
        <v>189</v>
      </c>
      <c r="Q141" s="161" t="s">
        <v>203</v>
      </c>
      <c r="R141" s="161" t="s">
        <v>211</v>
      </c>
      <c r="S141" s="159" t="s">
        <v>522</v>
      </c>
      <c r="T141" s="7"/>
      <c r="U141" s="269"/>
    </row>
    <row r="142" spans="1:22" s="8" customFormat="1" ht="69" customHeight="1" x14ac:dyDescent="0.25">
      <c r="A142" s="6" t="s">
        <v>562</v>
      </c>
      <c r="B142" s="17" t="s">
        <v>426</v>
      </c>
      <c r="C142" s="17" t="s">
        <v>361</v>
      </c>
      <c r="D142" s="17" t="s">
        <v>130</v>
      </c>
      <c r="E142" s="17" t="s">
        <v>363</v>
      </c>
      <c r="F142" s="17" t="s">
        <v>407</v>
      </c>
      <c r="G142" s="17" t="s">
        <v>131</v>
      </c>
      <c r="H142" s="17"/>
      <c r="I142" s="17"/>
      <c r="J142" s="160">
        <v>682250.26</v>
      </c>
      <c r="K142" s="160">
        <v>53430.91</v>
      </c>
      <c r="L142" s="160">
        <v>50985.35</v>
      </c>
      <c r="M142" s="160">
        <v>0</v>
      </c>
      <c r="N142" s="160">
        <v>0</v>
      </c>
      <c r="O142" s="160">
        <v>577834</v>
      </c>
      <c r="P142" s="160" t="s">
        <v>313</v>
      </c>
      <c r="Q142" s="161" t="s">
        <v>192</v>
      </c>
      <c r="R142" s="161" t="s">
        <v>203</v>
      </c>
      <c r="S142" s="162" t="s">
        <v>522</v>
      </c>
      <c r="T142" s="7"/>
    </row>
    <row r="143" spans="1:22" s="8" customFormat="1" ht="63" x14ac:dyDescent="0.25">
      <c r="A143" s="6" t="s">
        <v>563</v>
      </c>
      <c r="B143" s="17" t="s">
        <v>428</v>
      </c>
      <c r="C143" s="17" t="s">
        <v>361</v>
      </c>
      <c r="D143" s="17" t="s">
        <v>130</v>
      </c>
      <c r="E143" s="17" t="s">
        <v>363</v>
      </c>
      <c r="F143" s="17" t="s">
        <v>407</v>
      </c>
      <c r="G143" s="17" t="s">
        <v>131</v>
      </c>
      <c r="H143" s="15"/>
      <c r="I143" s="15"/>
      <c r="J143" s="160">
        <v>550075.29</v>
      </c>
      <c r="K143" s="160">
        <v>41255.65</v>
      </c>
      <c r="L143" s="160">
        <v>41255.64</v>
      </c>
      <c r="M143" s="160">
        <v>0</v>
      </c>
      <c r="N143" s="160">
        <v>0</v>
      </c>
      <c r="O143" s="160">
        <v>467564</v>
      </c>
      <c r="P143" s="160" t="s">
        <v>313</v>
      </c>
      <c r="Q143" s="161" t="s">
        <v>446</v>
      </c>
      <c r="R143" s="161" t="s">
        <v>211</v>
      </c>
      <c r="S143" s="162" t="s">
        <v>522</v>
      </c>
      <c r="T143" s="7"/>
    </row>
    <row r="144" spans="1:22" s="8" customFormat="1" ht="47.25" x14ac:dyDescent="0.25">
      <c r="A144" s="100" t="s">
        <v>79</v>
      </c>
      <c r="B144" s="210" t="s">
        <v>80</v>
      </c>
      <c r="C144" s="101"/>
      <c r="D144" s="101"/>
      <c r="E144" s="101"/>
      <c r="F144" s="101"/>
      <c r="G144" s="101"/>
      <c r="H144" s="101"/>
      <c r="I144" s="101"/>
      <c r="J144" s="266"/>
      <c r="K144" s="266"/>
      <c r="L144" s="266"/>
      <c r="M144" s="266"/>
      <c r="N144" s="266"/>
      <c r="O144" s="266"/>
      <c r="P144" s="267"/>
      <c r="Q144" s="267"/>
      <c r="R144" s="267"/>
      <c r="S144" s="268"/>
      <c r="T144" s="7"/>
    </row>
    <row r="145" spans="1:22" s="8" customFormat="1" ht="110.25" x14ac:dyDescent="0.25">
      <c r="A145" s="6" t="s">
        <v>81</v>
      </c>
      <c r="B145" s="34" t="s">
        <v>467</v>
      </c>
      <c r="C145" s="46" t="s">
        <v>470</v>
      </c>
      <c r="D145" s="46" t="s">
        <v>368</v>
      </c>
      <c r="E145" s="46" t="s">
        <v>160</v>
      </c>
      <c r="F145" s="48" t="s">
        <v>468</v>
      </c>
      <c r="G145" s="48" t="s">
        <v>131</v>
      </c>
      <c r="H145" s="48" t="s">
        <v>107</v>
      </c>
      <c r="I145" s="48"/>
      <c r="J145" s="157">
        <f t="array" ref="J145">SUM(ROUND(K145:O145,2))</f>
        <v>4110566</v>
      </c>
      <c r="K145" s="168">
        <v>616585</v>
      </c>
      <c r="L145" s="157">
        <v>0</v>
      </c>
      <c r="M145" s="157">
        <v>0</v>
      </c>
      <c r="N145" s="157">
        <v>0</v>
      </c>
      <c r="O145" s="168">
        <v>3493981</v>
      </c>
      <c r="P145" s="308" t="s">
        <v>187</v>
      </c>
      <c r="Q145" s="308" t="s">
        <v>216</v>
      </c>
      <c r="R145" s="308" t="s">
        <v>313</v>
      </c>
      <c r="S145" s="309">
        <v>2019</v>
      </c>
      <c r="T145" s="7"/>
    </row>
    <row r="146" spans="1:22" s="8" customFormat="1" ht="15.75" x14ac:dyDescent="0.25">
      <c r="A146" s="6"/>
      <c r="B146" s="15"/>
      <c r="C146" s="15"/>
      <c r="D146" s="15"/>
      <c r="E146" s="15"/>
      <c r="F146" s="15"/>
      <c r="G146" s="15"/>
      <c r="H146" s="15"/>
      <c r="I146" s="15"/>
      <c r="J146" s="157"/>
      <c r="K146" s="157"/>
      <c r="L146" s="157"/>
      <c r="M146" s="157"/>
      <c r="N146" s="157"/>
      <c r="O146" s="157"/>
      <c r="P146" s="292"/>
      <c r="Q146" s="292"/>
      <c r="R146" s="292"/>
      <c r="S146" s="167"/>
      <c r="T146" s="7"/>
      <c r="U146" s="264"/>
    </row>
    <row r="147" spans="1:22" s="8" customFormat="1" ht="94.5" x14ac:dyDescent="0.25">
      <c r="A147" s="100" t="s">
        <v>82</v>
      </c>
      <c r="B147" s="210" t="s">
        <v>83</v>
      </c>
      <c r="C147" s="101"/>
      <c r="D147" s="101"/>
      <c r="E147" s="101"/>
      <c r="F147" s="101"/>
      <c r="G147" s="101"/>
      <c r="H147" s="101"/>
      <c r="I147" s="101"/>
      <c r="J147" s="266"/>
      <c r="K147" s="266"/>
      <c r="L147" s="266"/>
      <c r="M147" s="266"/>
      <c r="N147" s="266"/>
      <c r="O147" s="266"/>
      <c r="P147" s="267"/>
      <c r="Q147" s="267"/>
      <c r="R147" s="267"/>
      <c r="S147" s="268"/>
      <c r="T147" s="7"/>
      <c r="U147" s="269"/>
    </row>
    <row r="148" spans="1:22" s="8" customFormat="1" ht="94.5" x14ac:dyDescent="0.25">
      <c r="A148" s="6" t="s">
        <v>578</v>
      </c>
      <c r="B148" s="214" t="s">
        <v>710</v>
      </c>
      <c r="C148" s="17" t="s">
        <v>442</v>
      </c>
      <c r="D148" s="46" t="s">
        <v>368</v>
      </c>
      <c r="E148" s="17" t="s">
        <v>316</v>
      </c>
      <c r="F148" s="41" t="s">
        <v>245</v>
      </c>
      <c r="G148" s="48" t="s">
        <v>131</v>
      </c>
      <c r="H148" s="15"/>
      <c r="I148" s="15"/>
      <c r="J148" s="262">
        <v>423905.67</v>
      </c>
      <c r="K148" s="262">
        <v>63585.85</v>
      </c>
      <c r="L148" s="262">
        <v>0</v>
      </c>
      <c r="M148" s="262">
        <v>0</v>
      </c>
      <c r="N148" s="262">
        <v>0</v>
      </c>
      <c r="O148" s="310">
        <v>360319.82</v>
      </c>
      <c r="P148" s="301" t="s">
        <v>188</v>
      </c>
      <c r="Q148" s="301" t="s">
        <v>210</v>
      </c>
      <c r="R148" s="301" t="s">
        <v>208</v>
      </c>
      <c r="S148" s="263">
        <v>2018</v>
      </c>
      <c r="T148" s="7"/>
    </row>
    <row r="149" spans="1:22" s="8" customFormat="1" ht="78.75" x14ac:dyDescent="0.25">
      <c r="A149" s="204" t="s">
        <v>579</v>
      </c>
      <c r="B149" s="311" t="s">
        <v>469</v>
      </c>
      <c r="C149" s="312" t="s">
        <v>154</v>
      </c>
      <c r="D149" s="312" t="s">
        <v>368</v>
      </c>
      <c r="E149" s="312" t="s">
        <v>160</v>
      </c>
      <c r="F149" s="216" t="s">
        <v>245</v>
      </c>
      <c r="G149" s="313" t="s">
        <v>131</v>
      </c>
      <c r="H149" s="313" t="s">
        <v>107</v>
      </c>
      <c r="I149" s="313"/>
      <c r="J149" s="157">
        <v>2241939.58</v>
      </c>
      <c r="K149" s="314">
        <v>336290.93</v>
      </c>
      <c r="L149" s="315">
        <v>0</v>
      </c>
      <c r="M149" s="315">
        <v>0</v>
      </c>
      <c r="N149" s="315">
        <v>0</v>
      </c>
      <c r="O149" s="157">
        <v>1905648.65</v>
      </c>
      <c r="P149" s="301" t="s">
        <v>190</v>
      </c>
      <c r="Q149" s="301" t="s">
        <v>204</v>
      </c>
      <c r="R149" s="301" t="s">
        <v>205</v>
      </c>
      <c r="S149" s="316">
        <v>2019</v>
      </c>
      <c r="T149" s="7"/>
    </row>
    <row r="150" spans="1:22" s="8" customFormat="1" ht="84.75" customHeight="1" x14ac:dyDescent="0.25">
      <c r="A150" s="204" t="s">
        <v>711</v>
      </c>
      <c r="B150" s="219" t="s">
        <v>712</v>
      </c>
      <c r="C150" s="136" t="s">
        <v>515</v>
      </c>
      <c r="D150" s="312" t="s">
        <v>368</v>
      </c>
      <c r="E150" s="137" t="s">
        <v>516</v>
      </c>
      <c r="F150" s="216" t="s">
        <v>245</v>
      </c>
      <c r="G150" s="137" t="s">
        <v>131</v>
      </c>
      <c r="H150" s="137"/>
      <c r="I150" s="137"/>
      <c r="J150" s="317" t="s">
        <v>713</v>
      </c>
      <c r="K150" s="317">
        <v>0</v>
      </c>
      <c r="L150" s="317">
        <v>0</v>
      </c>
      <c r="M150" s="317">
        <v>0</v>
      </c>
      <c r="N150" s="317" t="s">
        <v>714</v>
      </c>
      <c r="O150" s="299" t="s">
        <v>715</v>
      </c>
      <c r="P150" s="301" t="s">
        <v>216</v>
      </c>
      <c r="Q150" s="301" t="s">
        <v>210</v>
      </c>
      <c r="R150" s="301" t="s">
        <v>427</v>
      </c>
      <c r="S150" s="303">
        <v>2018</v>
      </c>
      <c r="T150" s="7"/>
      <c r="U150" s="269"/>
    </row>
    <row r="151" spans="1:22" s="8" customFormat="1" ht="116.25" customHeight="1" x14ac:dyDescent="0.25">
      <c r="A151" s="100" t="s">
        <v>84</v>
      </c>
      <c r="B151" s="210" t="s">
        <v>85</v>
      </c>
      <c r="C151" s="101"/>
      <c r="D151" s="101"/>
      <c r="E151" s="101"/>
      <c r="F151" s="101"/>
      <c r="G151" s="101"/>
      <c r="H151" s="101"/>
      <c r="I151" s="101"/>
      <c r="J151" s="266"/>
      <c r="K151" s="266"/>
      <c r="L151" s="266"/>
      <c r="M151" s="266"/>
      <c r="N151" s="266"/>
      <c r="O151" s="266"/>
      <c r="P151" s="267"/>
      <c r="Q151" s="267"/>
      <c r="R151" s="267"/>
      <c r="S151" s="268"/>
      <c r="T151" s="7"/>
      <c r="U151" s="269"/>
    </row>
    <row r="152" spans="1:22" s="8" customFormat="1" ht="96" customHeight="1" x14ac:dyDescent="0.25">
      <c r="A152" s="6" t="s">
        <v>580</v>
      </c>
      <c r="B152" s="17" t="s">
        <v>646</v>
      </c>
      <c r="C152" s="17" t="s">
        <v>523</v>
      </c>
      <c r="D152" s="17" t="s">
        <v>368</v>
      </c>
      <c r="E152" s="17" t="s">
        <v>315</v>
      </c>
      <c r="F152" s="15" t="s">
        <v>411</v>
      </c>
      <c r="G152" s="17" t="s">
        <v>131</v>
      </c>
      <c r="H152" s="17"/>
      <c r="I152" s="17"/>
      <c r="J152" s="160">
        <v>2321751.5</v>
      </c>
      <c r="K152" s="160">
        <v>0</v>
      </c>
      <c r="L152" s="160">
        <v>0</v>
      </c>
      <c r="M152" s="160">
        <v>810324.96</v>
      </c>
      <c r="N152" s="160">
        <v>0</v>
      </c>
      <c r="O152" s="160">
        <v>1511426.54</v>
      </c>
      <c r="P152" s="161" t="s">
        <v>207</v>
      </c>
      <c r="Q152" s="161" t="s">
        <v>189</v>
      </c>
      <c r="R152" s="161" t="s">
        <v>427</v>
      </c>
      <c r="S152" s="162" t="s">
        <v>521</v>
      </c>
      <c r="T152" s="7"/>
    </row>
    <row r="153" spans="1:22" s="8" customFormat="1" ht="96" customHeight="1" x14ac:dyDescent="0.25">
      <c r="A153" s="6" t="s">
        <v>581</v>
      </c>
      <c r="B153" s="411" t="s">
        <v>647</v>
      </c>
      <c r="C153" s="17" t="s">
        <v>634</v>
      </c>
      <c r="D153" s="17" t="s">
        <v>368</v>
      </c>
      <c r="E153" s="17" t="s">
        <v>316</v>
      </c>
      <c r="F153" s="17" t="s">
        <v>411</v>
      </c>
      <c r="G153" s="17" t="s">
        <v>131</v>
      </c>
      <c r="H153" s="17"/>
      <c r="I153" s="17"/>
      <c r="J153" s="160">
        <v>1563044.52</v>
      </c>
      <c r="K153" s="160">
        <v>156304.46</v>
      </c>
      <c r="L153" s="160">
        <v>0</v>
      </c>
      <c r="M153" s="160">
        <v>304464.32</v>
      </c>
      <c r="N153" s="160">
        <v>0</v>
      </c>
      <c r="O153" s="160">
        <v>1102275.75</v>
      </c>
      <c r="P153" s="39" t="s">
        <v>207</v>
      </c>
      <c r="Q153" s="161" t="s">
        <v>216</v>
      </c>
      <c r="R153" s="39" t="s">
        <v>424</v>
      </c>
      <c r="S153" s="40">
        <v>2019</v>
      </c>
      <c r="T153" s="7"/>
    </row>
    <row r="154" spans="1:22" s="8" customFormat="1" ht="126.75" customHeight="1" x14ac:dyDescent="0.25">
      <c r="A154" s="6" t="s">
        <v>582</v>
      </c>
      <c r="B154" s="2" t="s">
        <v>648</v>
      </c>
      <c r="C154" s="17" t="s">
        <v>367</v>
      </c>
      <c r="D154" s="17" t="s">
        <v>368</v>
      </c>
      <c r="E154" s="17" t="s">
        <v>160</v>
      </c>
      <c r="F154" s="15" t="s">
        <v>246</v>
      </c>
      <c r="G154" s="15" t="s">
        <v>131</v>
      </c>
      <c r="H154" s="15"/>
      <c r="I154" s="15"/>
      <c r="J154" s="157">
        <v>10046321.060000001</v>
      </c>
      <c r="K154" s="157">
        <v>0</v>
      </c>
      <c r="L154" s="157">
        <v>0</v>
      </c>
      <c r="M154" s="157">
        <v>5023161.0599999996</v>
      </c>
      <c r="N154" s="157">
        <v>0</v>
      </c>
      <c r="O154" s="157">
        <v>5023160</v>
      </c>
      <c r="P154" s="158" t="s">
        <v>207</v>
      </c>
      <c r="Q154" s="158" t="s">
        <v>216</v>
      </c>
      <c r="R154" s="158" t="s">
        <v>190</v>
      </c>
      <c r="S154" s="165">
        <v>2018</v>
      </c>
      <c r="T154" s="7"/>
      <c r="U154" s="269"/>
      <c r="V154" s="269"/>
    </row>
    <row r="155" spans="1:22" s="8" customFormat="1" ht="126.75" customHeight="1" x14ac:dyDescent="0.25">
      <c r="A155" s="6" t="s">
        <v>583</v>
      </c>
      <c r="B155" s="17" t="s">
        <v>649</v>
      </c>
      <c r="C155" s="17" t="s">
        <v>614</v>
      </c>
      <c r="D155" s="17" t="s">
        <v>368</v>
      </c>
      <c r="E155" s="17" t="s">
        <v>149</v>
      </c>
      <c r="F155" s="15" t="s">
        <v>411</v>
      </c>
      <c r="G155" s="15" t="s">
        <v>131</v>
      </c>
      <c r="H155" s="15"/>
      <c r="I155" s="15"/>
      <c r="J155" s="157">
        <v>3053968.56</v>
      </c>
      <c r="K155" s="157">
        <v>0</v>
      </c>
      <c r="L155" s="157">
        <v>0</v>
      </c>
      <c r="M155" s="157">
        <v>1199870.8999999999</v>
      </c>
      <c r="N155" s="157">
        <v>0</v>
      </c>
      <c r="O155" s="157">
        <v>1854097.66</v>
      </c>
      <c r="P155" s="163" t="s">
        <v>207</v>
      </c>
      <c r="Q155" s="161" t="s">
        <v>189</v>
      </c>
      <c r="R155" s="161" t="s">
        <v>313</v>
      </c>
      <c r="S155" s="40">
        <v>2019</v>
      </c>
      <c r="T155" s="7"/>
      <c r="V155" s="269"/>
    </row>
    <row r="156" spans="1:22" s="8" customFormat="1" ht="94.5" x14ac:dyDescent="0.25">
      <c r="A156" s="6" t="s">
        <v>584</v>
      </c>
      <c r="B156" s="17" t="s">
        <v>650</v>
      </c>
      <c r="C156" s="17" t="s">
        <v>397</v>
      </c>
      <c r="D156" s="17" t="s">
        <v>368</v>
      </c>
      <c r="E156" s="17" t="s">
        <v>373</v>
      </c>
      <c r="F156" s="15" t="s">
        <v>246</v>
      </c>
      <c r="G156" s="15" t="s">
        <v>131</v>
      </c>
      <c r="H156" s="15"/>
      <c r="I156" s="15"/>
      <c r="J156" s="522">
        <v>2695112.81</v>
      </c>
      <c r="K156" s="157">
        <v>0</v>
      </c>
      <c r="L156" s="157">
        <v>0</v>
      </c>
      <c r="M156" s="157">
        <v>1258274</v>
      </c>
      <c r="N156" s="157">
        <v>0</v>
      </c>
      <c r="O156" s="157">
        <v>1436838.81</v>
      </c>
      <c r="P156" s="273" t="s">
        <v>207</v>
      </c>
      <c r="Q156" s="273" t="s">
        <v>216</v>
      </c>
      <c r="R156" s="273" t="s">
        <v>424</v>
      </c>
      <c r="S156" s="521">
        <v>2019</v>
      </c>
      <c r="T156" s="7"/>
      <c r="U156" s="269"/>
    </row>
    <row r="157" spans="1:22" s="8" customFormat="1" ht="95.25" thickBot="1" x14ac:dyDescent="0.3">
      <c r="A157" s="6" t="s">
        <v>585</v>
      </c>
      <c r="B157" s="493" t="s">
        <v>429</v>
      </c>
      <c r="C157" s="493" t="s">
        <v>430</v>
      </c>
      <c r="D157" s="493" t="s">
        <v>368</v>
      </c>
      <c r="E157" s="493" t="s">
        <v>363</v>
      </c>
      <c r="F157" s="493" t="s">
        <v>411</v>
      </c>
      <c r="G157" s="495" t="s">
        <v>131</v>
      </c>
      <c r="H157" s="495"/>
      <c r="I157" s="495"/>
      <c r="J157" s="325">
        <v>3711557.01</v>
      </c>
      <c r="K157" s="325">
        <v>0</v>
      </c>
      <c r="L157" s="325">
        <v>0</v>
      </c>
      <c r="M157" s="325">
        <v>1736281.8</v>
      </c>
      <c r="N157" s="325">
        <v>0</v>
      </c>
      <c r="O157" s="325">
        <v>1975275.21</v>
      </c>
      <c r="P157" s="327" t="s">
        <v>207</v>
      </c>
      <c r="Q157" s="327" t="s">
        <v>189</v>
      </c>
      <c r="R157" s="327" t="s">
        <v>210</v>
      </c>
      <c r="S157" s="523">
        <v>2019</v>
      </c>
      <c r="T157" s="7"/>
      <c r="U157" s="269"/>
    </row>
    <row r="158" spans="1:22" s="8" customFormat="1" ht="78.75" x14ac:dyDescent="0.25">
      <c r="A158" s="100" t="s">
        <v>86</v>
      </c>
      <c r="B158" s="210" t="s">
        <v>87</v>
      </c>
      <c r="C158" s="101"/>
      <c r="D158" s="101"/>
      <c r="E158" s="101"/>
      <c r="F158" s="101"/>
      <c r="G158" s="101"/>
      <c r="H158" s="101"/>
      <c r="I158" s="101"/>
      <c r="J158" s="266"/>
      <c r="K158" s="266"/>
      <c r="L158" s="266"/>
      <c r="M158" s="266"/>
      <c r="N158" s="266"/>
      <c r="O158" s="266"/>
      <c r="P158" s="267"/>
      <c r="Q158" s="267"/>
      <c r="R158" s="267"/>
      <c r="S158" s="268"/>
      <c r="T158" s="7"/>
      <c r="U158" s="269"/>
    </row>
    <row r="159" spans="1:22" s="8" customFormat="1" ht="99" customHeight="1" x14ac:dyDescent="0.25">
      <c r="A159" s="6" t="s">
        <v>586</v>
      </c>
      <c r="B159" s="17" t="s">
        <v>525</v>
      </c>
      <c r="C159" s="17" t="s">
        <v>129</v>
      </c>
      <c r="D159" s="17" t="s">
        <v>368</v>
      </c>
      <c r="E159" s="17" t="s">
        <v>315</v>
      </c>
      <c r="F159" s="15" t="s">
        <v>247</v>
      </c>
      <c r="G159" s="15" t="s">
        <v>131</v>
      </c>
      <c r="H159" s="17"/>
      <c r="I159" s="17"/>
      <c r="J159" s="319">
        <v>250000</v>
      </c>
      <c r="K159" s="319">
        <v>37500</v>
      </c>
      <c r="L159" s="319">
        <v>0</v>
      </c>
      <c r="M159" s="319">
        <v>0</v>
      </c>
      <c r="N159" s="319">
        <v>0</v>
      </c>
      <c r="O159" s="319">
        <v>212500</v>
      </c>
      <c r="P159" s="161" t="s">
        <v>197</v>
      </c>
      <c r="Q159" s="161" t="s">
        <v>313</v>
      </c>
      <c r="R159" s="161" t="s">
        <v>427</v>
      </c>
      <c r="S159" s="162" t="s">
        <v>524</v>
      </c>
      <c r="T159" s="7"/>
      <c r="U159" s="269"/>
      <c r="V159" s="269"/>
    </row>
    <row r="160" spans="1:22" s="8" customFormat="1" ht="63" x14ac:dyDescent="0.25">
      <c r="A160" s="6" t="s">
        <v>587</v>
      </c>
      <c r="B160" s="17" t="s">
        <v>723</v>
      </c>
      <c r="C160" s="17" t="s">
        <v>129</v>
      </c>
      <c r="D160" s="17" t="s">
        <v>368</v>
      </c>
      <c r="E160" s="17" t="s">
        <v>315</v>
      </c>
      <c r="F160" s="15" t="s">
        <v>247</v>
      </c>
      <c r="G160" s="15" t="s">
        <v>131</v>
      </c>
      <c r="H160" s="17"/>
      <c r="I160" s="17"/>
      <c r="J160" s="319">
        <v>288010</v>
      </c>
      <c r="K160" s="319">
        <v>43202</v>
      </c>
      <c r="L160" s="319">
        <v>0</v>
      </c>
      <c r="M160" s="319">
        <v>0</v>
      </c>
      <c r="N160" s="319">
        <v>0</v>
      </c>
      <c r="O160" s="319">
        <v>244808</v>
      </c>
      <c r="P160" s="161" t="s">
        <v>476</v>
      </c>
      <c r="Q160" s="161" t="s">
        <v>215</v>
      </c>
      <c r="R160" s="161" t="s">
        <v>526</v>
      </c>
      <c r="S160" s="162" t="s">
        <v>701</v>
      </c>
      <c r="T160" s="7"/>
      <c r="U160" s="269"/>
      <c r="V160" s="269"/>
    </row>
    <row r="161" spans="1:22" s="8" customFormat="1" ht="78.75" x14ac:dyDescent="0.25">
      <c r="A161" s="6" t="s">
        <v>588</v>
      </c>
      <c r="B161" s="17" t="s">
        <v>447</v>
      </c>
      <c r="C161" s="17" t="s">
        <v>442</v>
      </c>
      <c r="D161" s="17" t="s">
        <v>368</v>
      </c>
      <c r="E161" s="17" t="s">
        <v>316</v>
      </c>
      <c r="F161" s="17" t="s">
        <v>412</v>
      </c>
      <c r="G161" s="17" t="s">
        <v>131</v>
      </c>
      <c r="H161" s="17"/>
      <c r="I161" s="17"/>
      <c r="J161" s="319">
        <v>97000</v>
      </c>
      <c r="K161" s="319">
        <v>14550</v>
      </c>
      <c r="L161" s="319">
        <v>0</v>
      </c>
      <c r="M161" s="319">
        <v>0</v>
      </c>
      <c r="N161" s="319">
        <v>0</v>
      </c>
      <c r="O161" s="451">
        <v>82450</v>
      </c>
      <c r="P161" s="161" t="s">
        <v>197</v>
      </c>
      <c r="Q161" s="161" t="s">
        <v>189</v>
      </c>
      <c r="R161" s="161" t="s">
        <v>210</v>
      </c>
      <c r="S161" s="162" t="s">
        <v>524</v>
      </c>
      <c r="T161" s="7"/>
      <c r="U161" s="320"/>
    </row>
    <row r="162" spans="1:22" s="8" customFormat="1" ht="78.75" x14ac:dyDescent="0.25">
      <c r="A162" s="6" t="s">
        <v>589</v>
      </c>
      <c r="B162" s="321" t="s">
        <v>724</v>
      </c>
      <c r="C162" s="46" t="s">
        <v>154</v>
      </c>
      <c r="D162" s="46" t="s">
        <v>368</v>
      </c>
      <c r="E162" s="46" t="s">
        <v>160</v>
      </c>
      <c r="F162" s="41" t="s">
        <v>247</v>
      </c>
      <c r="G162" s="48" t="s">
        <v>131</v>
      </c>
      <c r="H162" s="48" t="s">
        <v>107</v>
      </c>
      <c r="I162" s="48"/>
      <c r="J162" s="157">
        <v>626275.44999999995</v>
      </c>
      <c r="K162" s="157">
        <v>93941.31</v>
      </c>
      <c r="L162" s="157">
        <v>0</v>
      </c>
      <c r="M162" s="157">
        <v>0</v>
      </c>
      <c r="N162" s="157">
        <v>0</v>
      </c>
      <c r="O162" s="157">
        <v>532334.14</v>
      </c>
      <c r="P162" s="158" t="s">
        <v>476</v>
      </c>
      <c r="Q162" s="158" t="s">
        <v>215</v>
      </c>
      <c r="R162" s="158" t="s">
        <v>526</v>
      </c>
      <c r="S162" s="158">
        <v>2021</v>
      </c>
      <c r="T162" s="7"/>
      <c r="U162" s="50"/>
    </row>
    <row r="163" spans="1:22" s="8" customFormat="1" ht="94.5" x14ac:dyDescent="0.25">
      <c r="A163" s="6" t="s">
        <v>590</v>
      </c>
      <c r="B163" s="33" t="s">
        <v>725</v>
      </c>
      <c r="C163" s="304" t="s">
        <v>403</v>
      </c>
      <c r="D163" s="304" t="s">
        <v>368</v>
      </c>
      <c r="E163" s="304" t="s">
        <v>149</v>
      </c>
      <c r="F163" s="304" t="s">
        <v>412</v>
      </c>
      <c r="G163" s="304" t="s">
        <v>131</v>
      </c>
      <c r="H163" s="51"/>
      <c r="I163" s="51"/>
      <c r="J163" s="533">
        <v>376334.43</v>
      </c>
      <c r="K163" s="533">
        <v>56450.17</v>
      </c>
      <c r="L163" s="533">
        <v>0</v>
      </c>
      <c r="M163" s="533">
        <v>0</v>
      </c>
      <c r="N163" s="533">
        <v>0</v>
      </c>
      <c r="O163" s="533">
        <v>319884.26</v>
      </c>
      <c r="P163" s="308" t="s">
        <v>197</v>
      </c>
      <c r="Q163" s="308" t="s">
        <v>424</v>
      </c>
      <c r="R163" s="308" t="s">
        <v>204</v>
      </c>
      <c r="S163" s="322">
        <v>2018</v>
      </c>
      <c r="T163" s="7"/>
      <c r="U163" s="50"/>
    </row>
    <row r="164" spans="1:22" s="8" customFormat="1" ht="94.5" x14ac:dyDescent="0.25">
      <c r="A164" s="6" t="s">
        <v>591</v>
      </c>
      <c r="B164" s="33" t="s">
        <v>726</v>
      </c>
      <c r="C164" s="304" t="s">
        <v>403</v>
      </c>
      <c r="D164" s="304" t="s">
        <v>368</v>
      </c>
      <c r="E164" s="304" t="s">
        <v>149</v>
      </c>
      <c r="F164" s="304" t="s">
        <v>412</v>
      </c>
      <c r="G164" s="304" t="s">
        <v>131</v>
      </c>
      <c r="H164" s="304"/>
      <c r="I164" s="304"/>
      <c r="J164" s="534">
        <v>286145.43</v>
      </c>
      <c r="K164" s="534">
        <v>42921.82</v>
      </c>
      <c r="L164" s="534">
        <v>0</v>
      </c>
      <c r="M164" s="534">
        <v>0</v>
      </c>
      <c r="N164" s="534">
        <v>0</v>
      </c>
      <c r="O164" s="534">
        <v>243223.61</v>
      </c>
      <c r="P164" s="308" t="s">
        <v>476</v>
      </c>
      <c r="Q164" s="308" t="s">
        <v>215</v>
      </c>
      <c r="R164" s="308" t="s">
        <v>526</v>
      </c>
      <c r="S164" s="322">
        <v>2021</v>
      </c>
      <c r="T164" s="7"/>
      <c r="U164" s="320"/>
    </row>
    <row r="165" spans="1:22" s="8" customFormat="1" ht="108.75" customHeight="1" x14ac:dyDescent="0.25">
      <c r="A165" s="6" t="s">
        <v>592</v>
      </c>
      <c r="B165" s="17" t="s">
        <v>727</v>
      </c>
      <c r="C165" s="17" t="s">
        <v>375</v>
      </c>
      <c r="D165" s="17" t="s">
        <v>368</v>
      </c>
      <c r="E165" s="17" t="s">
        <v>373</v>
      </c>
      <c r="F165" s="15" t="s">
        <v>247</v>
      </c>
      <c r="G165" s="15" t="s">
        <v>131</v>
      </c>
      <c r="H165" s="15"/>
      <c r="I165" s="15"/>
      <c r="J165" s="262">
        <v>420548.77</v>
      </c>
      <c r="K165" s="262">
        <v>63082.31</v>
      </c>
      <c r="L165" s="262">
        <v>0</v>
      </c>
      <c r="M165" s="262">
        <v>0</v>
      </c>
      <c r="N165" s="262">
        <v>0</v>
      </c>
      <c r="O165" s="262">
        <v>357466.46</v>
      </c>
      <c r="P165" s="161" t="s">
        <v>197</v>
      </c>
      <c r="Q165" s="161" t="s">
        <v>313</v>
      </c>
      <c r="R165" s="161" t="s">
        <v>427</v>
      </c>
      <c r="S165" s="159" t="s">
        <v>521</v>
      </c>
      <c r="T165" s="7"/>
    </row>
    <row r="166" spans="1:22" s="8" customFormat="1" ht="110.25" x14ac:dyDescent="0.25">
      <c r="A166" s="6" t="s">
        <v>593</v>
      </c>
      <c r="B166" s="17" t="s">
        <v>728</v>
      </c>
      <c r="C166" s="17" t="s">
        <v>375</v>
      </c>
      <c r="D166" s="17" t="s">
        <v>368</v>
      </c>
      <c r="E166" s="17" t="s">
        <v>373</v>
      </c>
      <c r="F166" s="15" t="s">
        <v>247</v>
      </c>
      <c r="G166" s="15" t="s">
        <v>131</v>
      </c>
      <c r="H166" s="15"/>
      <c r="I166" s="15"/>
      <c r="J166" s="262">
        <v>82352.94</v>
      </c>
      <c r="K166" s="262">
        <v>12352.94</v>
      </c>
      <c r="L166" s="262">
        <v>0</v>
      </c>
      <c r="M166" s="262">
        <v>0</v>
      </c>
      <c r="N166" s="262">
        <v>0</v>
      </c>
      <c r="O166" s="262">
        <v>70000</v>
      </c>
      <c r="P166" s="161" t="s">
        <v>476</v>
      </c>
      <c r="Q166" s="161" t="s">
        <v>215</v>
      </c>
      <c r="R166" s="161" t="s">
        <v>214</v>
      </c>
      <c r="S166" s="162" t="s">
        <v>518</v>
      </c>
      <c r="T166" s="7"/>
    </row>
    <row r="167" spans="1:22" s="8" customFormat="1" ht="94.5" x14ac:dyDescent="0.25">
      <c r="A167" s="6" t="s">
        <v>594</v>
      </c>
      <c r="B167" s="5" t="s">
        <v>729</v>
      </c>
      <c r="C167" s="17" t="s">
        <v>361</v>
      </c>
      <c r="D167" s="17" t="s">
        <v>368</v>
      </c>
      <c r="E167" s="17" t="s">
        <v>363</v>
      </c>
      <c r="F167" s="17" t="s">
        <v>412</v>
      </c>
      <c r="G167" s="17" t="s">
        <v>131</v>
      </c>
      <c r="H167" s="17"/>
      <c r="I167" s="17"/>
      <c r="J167" s="319">
        <v>187973.38</v>
      </c>
      <c r="K167" s="319">
        <v>28196.01</v>
      </c>
      <c r="L167" s="319">
        <v>0</v>
      </c>
      <c r="M167" s="319">
        <v>0</v>
      </c>
      <c r="N167" s="319">
        <v>0</v>
      </c>
      <c r="O167" s="319">
        <v>159777.37</v>
      </c>
      <c r="P167" s="161" t="s">
        <v>197</v>
      </c>
      <c r="Q167" s="161" t="s">
        <v>189</v>
      </c>
      <c r="R167" s="161" t="s">
        <v>313</v>
      </c>
      <c r="S167" s="162" t="s">
        <v>524</v>
      </c>
      <c r="T167" s="7"/>
      <c r="U167" s="269"/>
    </row>
    <row r="168" spans="1:22" s="8" customFormat="1" ht="94.5" x14ac:dyDescent="0.25">
      <c r="A168" s="6" t="s">
        <v>730</v>
      </c>
      <c r="B168" s="17" t="s">
        <v>731</v>
      </c>
      <c r="C168" s="17" t="s">
        <v>361</v>
      </c>
      <c r="D168" s="17" t="s">
        <v>368</v>
      </c>
      <c r="E168" s="17" t="s">
        <v>363</v>
      </c>
      <c r="F168" s="17" t="s">
        <v>412</v>
      </c>
      <c r="G168" s="17" t="s">
        <v>131</v>
      </c>
      <c r="H168" s="17"/>
      <c r="I168" s="17"/>
      <c r="J168" s="319">
        <v>372032.8</v>
      </c>
      <c r="K168" s="319">
        <v>55804.94</v>
      </c>
      <c r="L168" s="319">
        <v>0</v>
      </c>
      <c r="M168" s="319">
        <v>0</v>
      </c>
      <c r="N168" s="319">
        <v>0</v>
      </c>
      <c r="O168" s="319">
        <v>316227.86</v>
      </c>
      <c r="P168" s="161" t="s">
        <v>476</v>
      </c>
      <c r="Q168" s="161" t="s">
        <v>215</v>
      </c>
      <c r="R168" s="161" t="s">
        <v>214</v>
      </c>
      <c r="S168" s="162" t="s">
        <v>518</v>
      </c>
      <c r="T168" s="7"/>
      <c r="U168" s="264"/>
    </row>
    <row r="169" spans="1:22" s="8" customFormat="1" ht="63" x14ac:dyDescent="0.25">
      <c r="A169" s="6" t="s">
        <v>966</v>
      </c>
      <c r="B169" s="17" t="s">
        <v>1028</v>
      </c>
      <c r="C169" s="17" t="s">
        <v>442</v>
      </c>
      <c r="D169" s="17" t="s">
        <v>368</v>
      </c>
      <c r="E169" s="17" t="s">
        <v>316</v>
      </c>
      <c r="F169" s="17" t="s">
        <v>412</v>
      </c>
      <c r="G169" s="17" t="s">
        <v>131</v>
      </c>
      <c r="H169" s="17"/>
      <c r="I169" s="17"/>
      <c r="J169" s="319">
        <v>234407.67999999999</v>
      </c>
      <c r="K169" s="319">
        <v>35161.160000000003</v>
      </c>
      <c r="L169" s="319">
        <v>0</v>
      </c>
      <c r="M169" s="319">
        <v>0</v>
      </c>
      <c r="N169" s="319">
        <v>0</v>
      </c>
      <c r="O169" s="319">
        <v>199246.52</v>
      </c>
      <c r="P169" s="161" t="s">
        <v>476</v>
      </c>
      <c r="Q169" s="161" t="s">
        <v>945</v>
      </c>
      <c r="R169" s="161" t="s">
        <v>214</v>
      </c>
      <c r="S169" s="162" t="s">
        <v>522</v>
      </c>
      <c r="T169" s="7"/>
      <c r="U169" s="264"/>
    </row>
    <row r="170" spans="1:22" s="8" customFormat="1" ht="47.25" x14ac:dyDescent="0.25">
      <c r="A170" s="100" t="s">
        <v>88</v>
      </c>
      <c r="B170" s="210" t="s">
        <v>89</v>
      </c>
      <c r="C170" s="101"/>
      <c r="D170" s="101"/>
      <c r="E170" s="101"/>
      <c r="F170" s="101"/>
      <c r="G170" s="101"/>
      <c r="H170" s="101"/>
      <c r="I170" s="101"/>
      <c r="J170" s="266"/>
      <c r="K170" s="266"/>
      <c r="L170" s="266"/>
      <c r="M170" s="266"/>
      <c r="N170" s="266"/>
      <c r="O170" s="266"/>
      <c r="P170" s="267"/>
      <c r="Q170" s="267"/>
      <c r="R170" s="267"/>
      <c r="S170" s="268"/>
      <c r="T170" s="7"/>
    </row>
    <row r="171" spans="1:22" s="8" customFormat="1" ht="63" x14ac:dyDescent="0.25">
      <c r="A171" s="6" t="s">
        <v>90</v>
      </c>
      <c r="B171" s="34" t="s">
        <v>472</v>
      </c>
      <c r="C171" s="46" t="s">
        <v>154</v>
      </c>
      <c r="D171" s="46" t="s">
        <v>144</v>
      </c>
      <c r="E171" s="46" t="s">
        <v>160</v>
      </c>
      <c r="F171" s="48" t="s">
        <v>473</v>
      </c>
      <c r="G171" s="48" t="s">
        <v>463</v>
      </c>
      <c r="H171" s="48" t="s">
        <v>107</v>
      </c>
      <c r="I171" s="48"/>
      <c r="J171" s="157">
        <f t="array" ref="J171">SUM(ROUND(K171:O171,2))</f>
        <v>115295</v>
      </c>
      <c r="K171" s="168">
        <v>17294</v>
      </c>
      <c r="L171" s="168"/>
      <c r="M171" s="168"/>
      <c r="N171" s="168"/>
      <c r="O171" s="168">
        <v>98001</v>
      </c>
      <c r="P171" s="158" t="s">
        <v>199</v>
      </c>
      <c r="Q171" s="158" t="s">
        <v>207</v>
      </c>
      <c r="R171" s="158" t="s">
        <v>188</v>
      </c>
      <c r="S171" s="165">
        <v>2017</v>
      </c>
      <c r="T171" s="7"/>
    </row>
    <row r="172" spans="1:22" s="8" customFormat="1" ht="78.75" x14ac:dyDescent="0.25">
      <c r="A172" s="6" t="s">
        <v>564</v>
      </c>
      <c r="B172" s="34" t="s">
        <v>474</v>
      </c>
      <c r="C172" s="46" t="s">
        <v>154</v>
      </c>
      <c r="D172" s="46" t="s">
        <v>144</v>
      </c>
      <c r="E172" s="46" t="s">
        <v>160</v>
      </c>
      <c r="F172" s="48" t="s">
        <v>475</v>
      </c>
      <c r="G172" s="48" t="s">
        <v>131</v>
      </c>
      <c r="H172" s="48" t="s">
        <v>107</v>
      </c>
      <c r="I172" s="48"/>
      <c r="J172" s="157">
        <f t="array" ref="J172">SUM(ROUND(K172:O172,2))</f>
        <v>579240</v>
      </c>
      <c r="K172" s="168">
        <v>86886</v>
      </c>
      <c r="L172" s="168"/>
      <c r="M172" s="168"/>
      <c r="N172" s="168"/>
      <c r="O172" s="168">
        <v>492354</v>
      </c>
      <c r="P172" s="158" t="s">
        <v>212</v>
      </c>
      <c r="Q172" s="158" t="s">
        <v>202</v>
      </c>
      <c r="R172" s="158" t="s">
        <v>476</v>
      </c>
      <c r="S172" s="165">
        <v>2020</v>
      </c>
      <c r="T172" s="7"/>
      <c r="U172" s="269"/>
    </row>
    <row r="173" spans="1:22" s="8" customFormat="1" ht="47.25" x14ac:dyDescent="0.25">
      <c r="A173" s="100" t="s">
        <v>91</v>
      </c>
      <c r="B173" s="210" t="s">
        <v>92</v>
      </c>
      <c r="C173" s="101"/>
      <c r="D173" s="101"/>
      <c r="E173" s="101"/>
      <c r="F173" s="101"/>
      <c r="G173" s="101"/>
      <c r="H173" s="101"/>
      <c r="I173" s="101"/>
      <c r="J173" s="266"/>
      <c r="K173" s="266"/>
      <c r="L173" s="266"/>
      <c r="M173" s="266"/>
      <c r="N173" s="266"/>
      <c r="O173" s="266"/>
      <c r="P173" s="267"/>
      <c r="Q173" s="267"/>
      <c r="R173" s="267"/>
      <c r="S173" s="268"/>
      <c r="T173" s="7"/>
      <c r="U173" s="269"/>
    </row>
    <row r="174" spans="1:22" s="8" customFormat="1" ht="145.5" customHeight="1" x14ac:dyDescent="0.25">
      <c r="A174" s="6" t="s">
        <v>93</v>
      </c>
      <c r="B174" s="17" t="s">
        <v>527</v>
      </c>
      <c r="C174" s="17" t="s">
        <v>129</v>
      </c>
      <c r="D174" s="17" t="s">
        <v>365</v>
      </c>
      <c r="E174" s="17" t="s">
        <v>315</v>
      </c>
      <c r="F174" s="15" t="s">
        <v>528</v>
      </c>
      <c r="G174" s="15" t="s">
        <v>131</v>
      </c>
      <c r="H174" s="17" t="s">
        <v>107</v>
      </c>
      <c r="I174" s="17"/>
      <c r="J174" s="160">
        <v>940513</v>
      </c>
      <c r="K174" s="160">
        <v>141077</v>
      </c>
      <c r="L174" s="160">
        <v>0</v>
      </c>
      <c r="M174" s="160">
        <v>0</v>
      </c>
      <c r="N174" s="160">
        <v>0</v>
      </c>
      <c r="O174" s="160">
        <v>799436</v>
      </c>
      <c r="P174" s="161" t="s">
        <v>427</v>
      </c>
      <c r="Q174" s="161" t="s">
        <v>201</v>
      </c>
      <c r="R174" s="161" t="s">
        <v>209</v>
      </c>
      <c r="S174" s="162" t="s">
        <v>522</v>
      </c>
      <c r="T174" s="7"/>
    </row>
    <row r="175" spans="1:22" s="8" customFormat="1" ht="87.75" customHeight="1" x14ac:dyDescent="0.25">
      <c r="A175" s="6" t="s">
        <v>377</v>
      </c>
      <c r="B175" s="17" t="s">
        <v>512</v>
      </c>
      <c r="C175" s="17" t="s">
        <v>442</v>
      </c>
      <c r="D175" s="17" t="s">
        <v>365</v>
      </c>
      <c r="E175" s="17" t="s">
        <v>316</v>
      </c>
      <c r="F175" s="17" t="s">
        <v>366</v>
      </c>
      <c r="G175" s="17" t="s">
        <v>131</v>
      </c>
      <c r="H175" s="17" t="s">
        <v>107</v>
      </c>
      <c r="I175" s="17"/>
      <c r="J175" s="160">
        <v>313504.42</v>
      </c>
      <c r="K175" s="160">
        <v>47025.67</v>
      </c>
      <c r="L175" s="160">
        <v>0</v>
      </c>
      <c r="M175" s="160">
        <v>0</v>
      </c>
      <c r="N175" s="160">
        <v>0</v>
      </c>
      <c r="O175" s="160">
        <v>266478.75</v>
      </c>
      <c r="P175" s="163" t="s">
        <v>809</v>
      </c>
      <c r="Q175" s="161" t="s">
        <v>201</v>
      </c>
      <c r="R175" s="161" t="s">
        <v>209</v>
      </c>
      <c r="S175" s="162" t="s">
        <v>522</v>
      </c>
      <c r="T175" s="7"/>
    </row>
    <row r="176" spans="1:22" s="8" customFormat="1" ht="67.5" customHeight="1" x14ac:dyDescent="0.25">
      <c r="A176" s="6" t="s">
        <v>565</v>
      </c>
      <c r="B176" s="46" t="s">
        <v>840</v>
      </c>
      <c r="C176" s="46" t="s">
        <v>154</v>
      </c>
      <c r="D176" s="46" t="s">
        <v>144</v>
      </c>
      <c r="E176" s="46" t="s">
        <v>160</v>
      </c>
      <c r="F176" s="48" t="s">
        <v>272</v>
      </c>
      <c r="G176" s="48" t="s">
        <v>463</v>
      </c>
      <c r="H176" s="48" t="s">
        <v>107</v>
      </c>
      <c r="I176" s="48"/>
      <c r="J176" s="157">
        <v>2262823.5299999998</v>
      </c>
      <c r="K176" s="168">
        <v>339423.53</v>
      </c>
      <c r="L176" s="157">
        <v>0</v>
      </c>
      <c r="M176" s="157">
        <v>0</v>
      </c>
      <c r="N176" s="157">
        <v>0</v>
      </c>
      <c r="O176" s="168">
        <v>1923400</v>
      </c>
      <c r="P176" s="158" t="s">
        <v>427</v>
      </c>
      <c r="Q176" s="158" t="s">
        <v>446</v>
      </c>
      <c r="R176" s="158" t="s">
        <v>213</v>
      </c>
      <c r="S176" s="165">
        <v>2019</v>
      </c>
      <c r="T176" s="7"/>
      <c r="U176" s="269"/>
      <c r="V176" s="269"/>
    </row>
    <row r="177" spans="1:24" s="8" customFormat="1" ht="78.75" x14ac:dyDescent="0.25">
      <c r="A177" s="100" t="s">
        <v>94</v>
      </c>
      <c r="B177" s="210" t="s">
        <v>95</v>
      </c>
      <c r="C177" s="210"/>
      <c r="D177" s="210"/>
      <c r="E177" s="210"/>
      <c r="F177" s="101"/>
      <c r="G177" s="101"/>
      <c r="H177" s="101"/>
      <c r="I177" s="101"/>
      <c r="J177" s="266"/>
      <c r="K177" s="266"/>
      <c r="L177" s="266"/>
      <c r="M177" s="266"/>
      <c r="N177" s="266"/>
      <c r="O177" s="266"/>
      <c r="P177" s="267"/>
      <c r="Q177" s="267"/>
      <c r="R177" s="267"/>
      <c r="S177" s="268"/>
      <c r="T177" s="7"/>
    </row>
    <row r="178" spans="1:24" s="8" customFormat="1" ht="15.75" x14ac:dyDescent="0.25">
      <c r="A178" s="6" t="s">
        <v>96</v>
      </c>
      <c r="B178" s="15"/>
      <c r="C178" s="15"/>
      <c r="D178" s="15"/>
      <c r="E178" s="15"/>
      <c r="F178" s="15"/>
      <c r="G178" s="15"/>
      <c r="H178" s="15"/>
      <c r="I178" s="15"/>
      <c r="J178" s="157"/>
      <c r="K178" s="157"/>
      <c r="L178" s="157"/>
      <c r="M178" s="157"/>
      <c r="N178" s="157"/>
      <c r="O178" s="157"/>
      <c r="P178" s="292"/>
      <c r="Q178" s="292"/>
      <c r="R178" s="292"/>
      <c r="S178" s="167"/>
      <c r="T178" s="7"/>
    </row>
    <row r="179" spans="1:24" s="8" customFormat="1" ht="15.75" x14ac:dyDescent="0.25">
      <c r="A179" s="6"/>
      <c r="B179" s="15"/>
      <c r="C179" s="15"/>
      <c r="D179" s="15"/>
      <c r="E179" s="15"/>
      <c r="F179" s="15"/>
      <c r="G179" s="15"/>
      <c r="H179" s="15"/>
      <c r="I179" s="15"/>
      <c r="J179" s="157"/>
      <c r="K179" s="157"/>
      <c r="L179" s="157"/>
      <c r="M179" s="157"/>
      <c r="N179" s="157"/>
      <c r="O179" s="157"/>
      <c r="P179" s="292"/>
      <c r="Q179" s="292"/>
      <c r="R179" s="292"/>
      <c r="S179" s="167"/>
      <c r="T179" s="7"/>
      <c r="U179" s="269"/>
    </row>
    <row r="180" spans="1:24" s="8" customFormat="1" ht="63" x14ac:dyDescent="0.25">
      <c r="A180" s="100" t="s">
        <v>97</v>
      </c>
      <c r="B180" s="210" t="s">
        <v>98</v>
      </c>
      <c r="C180" s="101"/>
      <c r="D180" s="101"/>
      <c r="E180" s="101"/>
      <c r="F180" s="101"/>
      <c r="G180" s="101"/>
      <c r="H180" s="101"/>
      <c r="I180" s="101"/>
      <c r="J180" s="266"/>
      <c r="K180" s="266"/>
      <c r="L180" s="266"/>
      <c r="M180" s="266"/>
      <c r="N180" s="266"/>
      <c r="O180" s="266"/>
      <c r="P180" s="267"/>
      <c r="Q180" s="267"/>
      <c r="R180" s="267"/>
      <c r="S180" s="268"/>
      <c r="T180" s="7"/>
      <c r="U180" s="269"/>
    </row>
    <row r="181" spans="1:24" s="8" customFormat="1" ht="147.75" customHeight="1" x14ac:dyDescent="0.25">
      <c r="A181" s="6" t="s">
        <v>99</v>
      </c>
      <c r="B181" s="2" t="s">
        <v>783</v>
      </c>
      <c r="C181" s="17" t="s">
        <v>129</v>
      </c>
      <c r="D181" s="17" t="s">
        <v>144</v>
      </c>
      <c r="E181" s="17" t="s">
        <v>315</v>
      </c>
      <c r="F181" s="15" t="s">
        <v>262</v>
      </c>
      <c r="G181" s="15" t="s">
        <v>131</v>
      </c>
      <c r="H181" s="17" t="s">
        <v>107</v>
      </c>
      <c r="I181" s="17"/>
      <c r="J181" s="160">
        <v>156000</v>
      </c>
      <c r="K181" s="160">
        <v>84986</v>
      </c>
      <c r="L181" s="160">
        <v>0</v>
      </c>
      <c r="M181" s="160">
        <v>0</v>
      </c>
      <c r="N181" s="160">
        <v>0</v>
      </c>
      <c r="O181" s="160">
        <v>71014</v>
      </c>
      <c r="P181" s="161" t="s">
        <v>189</v>
      </c>
      <c r="Q181" s="161" t="s">
        <v>204</v>
      </c>
      <c r="R181" s="161" t="s">
        <v>205</v>
      </c>
      <c r="S181" s="162" t="s">
        <v>521</v>
      </c>
      <c r="T181" s="7"/>
      <c r="U181" s="269"/>
      <c r="V181" s="269"/>
    </row>
    <row r="182" spans="1:24" s="8" customFormat="1" ht="94.5" x14ac:dyDescent="0.25">
      <c r="A182" s="6" t="s">
        <v>376</v>
      </c>
      <c r="B182" s="323" t="s">
        <v>784</v>
      </c>
      <c r="C182" s="17" t="s">
        <v>442</v>
      </c>
      <c r="D182" s="17" t="s">
        <v>365</v>
      </c>
      <c r="E182" s="17" t="s">
        <v>316</v>
      </c>
      <c r="F182" s="17" t="s">
        <v>513</v>
      </c>
      <c r="G182" s="17" t="s">
        <v>131</v>
      </c>
      <c r="H182" s="17" t="s">
        <v>107</v>
      </c>
      <c r="I182" s="17"/>
      <c r="J182" s="160">
        <v>62494.15</v>
      </c>
      <c r="K182" s="160">
        <v>9374.15</v>
      </c>
      <c r="L182" s="160">
        <v>0</v>
      </c>
      <c r="M182" s="160">
        <v>0</v>
      </c>
      <c r="N182" s="160">
        <v>0</v>
      </c>
      <c r="O182" s="160">
        <v>53120</v>
      </c>
      <c r="P182" s="292" t="s">
        <v>189</v>
      </c>
      <c r="Q182" s="158" t="s">
        <v>445</v>
      </c>
      <c r="R182" s="158" t="s">
        <v>193</v>
      </c>
      <c r="S182" s="159" t="s">
        <v>521</v>
      </c>
      <c r="T182" s="7"/>
      <c r="U182" s="269"/>
      <c r="V182" s="269"/>
    </row>
    <row r="183" spans="1:24" s="8" customFormat="1" ht="141.75" x14ac:dyDescent="0.25">
      <c r="A183" s="6" t="s">
        <v>566</v>
      </c>
      <c r="B183" s="46" t="s">
        <v>785</v>
      </c>
      <c r="C183" s="46" t="s">
        <v>154</v>
      </c>
      <c r="D183" s="46" t="s">
        <v>144</v>
      </c>
      <c r="E183" s="46" t="s">
        <v>160</v>
      </c>
      <c r="F183" s="48" t="s">
        <v>262</v>
      </c>
      <c r="G183" s="48" t="s">
        <v>131</v>
      </c>
      <c r="H183" s="48" t="s">
        <v>107</v>
      </c>
      <c r="I183" s="48"/>
      <c r="J183" s="157">
        <f t="array" ref="J183">SUM(ROUND(K183:O183,2))</f>
        <v>323580.24</v>
      </c>
      <c r="K183" s="168">
        <v>48537</v>
      </c>
      <c r="L183" s="157">
        <v>0</v>
      </c>
      <c r="M183" s="157">
        <v>0</v>
      </c>
      <c r="N183" s="157">
        <v>0</v>
      </c>
      <c r="O183" s="168">
        <v>275043.24</v>
      </c>
      <c r="P183" s="158" t="s">
        <v>189</v>
      </c>
      <c r="Q183" s="158" t="s">
        <v>906</v>
      </c>
      <c r="R183" s="158" t="s">
        <v>945</v>
      </c>
      <c r="S183" s="165">
        <v>2020</v>
      </c>
      <c r="T183" s="7"/>
      <c r="U183" s="269"/>
    </row>
    <row r="184" spans="1:24" s="8" customFormat="1" ht="100.5" customHeight="1" x14ac:dyDescent="0.25">
      <c r="A184" s="6" t="s">
        <v>567</v>
      </c>
      <c r="B184" s="17" t="s">
        <v>832</v>
      </c>
      <c r="C184" s="17" t="s">
        <v>375</v>
      </c>
      <c r="D184" s="17" t="s">
        <v>365</v>
      </c>
      <c r="E184" s="17" t="s">
        <v>373</v>
      </c>
      <c r="F184" s="15" t="s">
        <v>262</v>
      </c>
      <c r="G184" s="15" t="s">
        <v>131</v>
      </c>
      <c r="H184" s="15" t="s">
        <v>107</v>
      </c>
      <c r="I184" s="15"/>
      <c r="J184" s="157">
        <v>76152</v>
      </c>
      <c r="K184" s="157">
        <v>11423.05</v>
      </c>
      <c r="L184" s="157">
        <v>0</v>
      </c>
      <c r="M184" s="157">
        <v>0</v>
      </c>
      <c r="N184" s="157">
        <v>0</v>
      </c>
      <c r="O184" s="157">
        <v>64728.95</v>
      </c>
      <c r="P184" s="166" t="s">
        <v>817</v>
      </c>
      <c r="Q184" s="184" t="s">
        <v>807</v>
      </c>
      <c r="R184" s="184" t="s">
        <v>833</v>
      </c>
      <c r="S184" s="167">
        <v>2018</v>
      </c>
      <c r="T184" s="7"/>
      <c r="U184" s="269"/>
      <c r="V184" s="269"/>
      <c r="X184" s="269"/>
    </row>
    <row r="185" spans="1:24" s="8" customFormat="1" ht="63" customHeight="1" x14ac:dyDescent="0.25">
      <c r="A185" s="6" t="s">
        <v>568</v>
      </c>
      <c r="B185" s="17" t="s">
        <v>697</v>
      </c>
      <c r="C185" s="17" t="s">
        <v>361</v>
      </c>
      <c r="D185" s="17" t="s">
        <v>365</v>
      </c>
      <c r="E185" s="17" t="s">
        <v>363</v>
      </c>
      <c r="F185" s="15" t="s">
        <v>262</v>
      </c>
      <c r="G185" s="15" t="s">
        <v>131</v>
      </c>
      <c r="H185" s="15" t="s">
        <v>107</v>
      </c>
      <c r="I185" s="15"/>
      <c r="J185" s="157">
        <v>116210.28</v>
      </c>
      <c r="K185" s="157">
        <v>17431.55</v>
      </c>
      <c r="L185" s="157">
        <v>0</v>
      </c>
      <c r="M185" s="157">
        <v>0</v>
      </c>
      <c r="N185" s="157">
        <v>0</v>
      </c>
      <c r="O185" s="157">
        <v>98778.73</v>
      </c>
      <c r="P185" s="158" t="s">
        <v>445</v>
      </c>
      <c r="Q185" s="158" t="s">
        <v>446</v>
      </c>
      <c r="R185" s="158" t="s">
        <v>213</v>
      </c>
      <c r="S185" s="159">
        <v>2020</v>
      </c>
      <c r="T185" s="7"/>
      <c r="U185" s="269"/>
    </row>
    <row r="186" spans="1:24" s="8" customFormat="1" ht="81.75" customHeight="1" x14ac:dyDescent="0.25">
      <c r="A186" s="1" t="s">
        <v>786</v>
      </c>
      <c r="B186" s="220" t="s">
        <v>787</v>
      </c>
      <c r="C186" s="17" t="s">
        <v>403</v>
      </c>
      <c r="D186" s="17" t="s">
        <v>365</v>
      </c>
      <c r="E186" s="17" t="s">
        <v>149</v>
      </c>
      <c r="F186" s="15" t="s">
        <v>262</v>
      </c>
      <c r="G186" s="15" t="s">
        <v>131</v>
      </c>
      <c r="H186" s="15"/>
      <c r="I186" s="15"/>
      <c r="J186" s="157">
        <v>117292.06</v>
      </c>
      <c r="K186" s="157">
        <v>17593.810000000001</v>
      </c>
      <c r="L186" s="157">
        <v>0</v>
      </c>
      <c r="M186" s="157">
        <v>0</v>
      </c>
      <c r="N186" s="157">
        <v>0</v>
      </c>
      <c r="O186" s="157">
        <v>99698.25</v>
      </c>
      <c r="P186" s="292" t="s">
        <v>204</v>
      </c>
      <c r="Q186" s="158" t="s">
        <v>909</v>
      </c>
      <c r="R186" s="158" t="s">
        <v>200</v>
      </c>
      <c r="S186" s="158">
        <v>2020</v>
      </c>
      <c r="T186" s="520"/>
      <c r="U186" s="269"/>
    </row>
    <row r="187" spans="1:24" s="8" customFormat="1" ht="63" x14ac:dyDescent="0.25">
      <c r="A187" s="100" t="s">
        <v>100</v>
      </c>
      <c r="B187" s="210" t="s">
        <v>101</v>
      </c>
      <c r="C187" s="101"/>
      <c r="D187" s="101"/>
      <c r="E187" s="101"/>
      <c r="F187" s="101"/>
      <c r="G187" s="101"/>
      <c r="H187" s="101"/>
      <c r="I187" s="101"/>
      <c r="J187" s="266"/>
      <c r="K187" s="266"/>
      <c r="L187" s="266"/>
      <c r="M187" s="266"/>
      <c r="N187" s="266"/>
      <c r="O187" s="266"/>
      <c r="P187" s="267"/>
      <c r="Q187" s="267"/>
      <c r="R187" s="267"/>
      <c r="S187" s="268"/>
      <c r="T187" s="7"/>
    </row>
    <row r="188" spans="1:24" s="8" customFormat="1" ht="63" x14ac:dyDescent="0.25">
      <c r="A188" s="6" t="s">
        <v>102</v>
      </c>
      <c r="B188" s="34" t="s">
        <v>478</v>
      </c>
      <c r="C188" s="46" t="s">
        <v>154</v>
      </c>
      <c r="D188" s="46" t="s">
        <v>144</v>
      </c>
      <c r="E188" s="46" t="s">
        <v>160</v>
      </c>
      <c r="F188" s="48" t="s">
        <v>266</v>
      </c>
      <c r="G188" s="48" t="s">
        <v>463</v>
      </c>
      <c r="H188" s="48" t="s">
        <v>107</v>
      </c>
      <c r="I188" s="48"/>
      <c r="J188" s="157">
        <f t="array" ref="J188">SUM(ROUND(K188:O188,2))</f>
        <v>8688</v>
      </c>
      <c r="K188" s="168">
        <v>1303</v>
      </c>
      <c r="L188" s="157">
        <v>0</v>
      </c>
      <c r="M188" s="157">
        <v>0</v>
      </c>
      <c r="N188" s="157">
        <v>0</v>
      </c>
      <c r="O188" s="168">
        <v>7385</v>
      </c>
      <c r="P188" s="158" t="s">
        <v>190</v>
      </c>
      <c r="Q188" s="158" t="s">
        <v>424</v>
      </c>
      <c r="R188" s="158" t="s">
        <v>210</v>
      </c>
      <c r="S188" s="165">
        <v>2018</v>
      </c>
      <c r="T188" s="7"/>
    </row>
    <row r="189" spans="1:24" s="8" customFormat="1" ht="63" x14ac:dyDescent="0.25">
      <c r="A189" s="100" t="s">
        <v>103</v>
      </c>
      <c r="B189" s="210" t="s">
        <v>104</v>
      </c>
      <c r="C189" s="101"/>
      <c r="D189" s="101"/>
      <c r="E189" s="101"/>
      <c r="F189" s="101"/>
      <c r="G189" s="101"/>
      <c r="H189" s="101"/>
      <c r="I189" s="101"/>
      <c r="J189" s="266"/>
      <c r="K189" s="266"/>
      <c r="L189" s="266"/>
      <c r="M189" s="266"/>
      <c r="N189" s="266"/>
      <c r="O189" s="266"/>
      <c r="P189" s="267"/>
      <c r="Q189" s="267"/>
      <c r="R189" s="267"/>
      <c r="S189" s="268"/>
      <c r="T189" s="7"/>
    </row>
    <row r="190" spans="1:24" s="8" customFormat="1" ht="95.25" thickBot="1" x14ac:dyDescent="0.3">
      <c r="A190" s="52" t="s">
        <v>105</v>
      </c>
      <c r="B190" s="53" t="s">
        <v>479</v>
      </c>
      <c r="C190" s="53" t="s">
        <v>154</v>
      </c>
      <c r="D190" s="324" t="s">
        <v>368</v>
      </c>
      <c r="E190" s="324" t="s">
        <v>160</v>
      </c>
      <c r="F190" s="54" t="s">
        <v>267</v>
      </c>
      <c r="G190" s="54" t="s">
        <v>463</v>
      </c>
      <c r="H190" s="54" t="s">
        <v>107</v>
      </c>
      <c r="I190" s="54"/>
      <c r="J190" s="325">
        <f t="array" ref="J190">SUM(ROUND(K190:O190,2))</f>
        <v>1095106</v>
      </c>
      <c r="K190" s="326">
        <v>164266</v>
      </c>
      <c r="L190" s="325">
        <v>0</v>
      </c>
      <c r="M190" s="325">
        <v>0</v>
      </c>
      <c r="N190" s="325">
        <v>0</v>
      </c>
      <c r="O190" s="326">
        <v>930840</v>
      </c>
      <c r="P190" s="327" t="s">
        <v>206</v>
      </c>
      <c r="Q190" s="327" t="s">
        <v>187</v>
      </c>
      <c r="R190" s="327" t="s">
        <v>197</v>
      </c>
      <c r="S190" s="328">
        <v>2017</v>
      </c>
      <c r="T190" s="7"/>
    </row>
    <row r="191" spans="1:24" ht="15.75" x14ac:dyDescent="0.25">
      <c r="A191" s="185" t="s">
        <v>6</v>
      </c>
      <c r="B191" s="249"/>
      <c r="C191" s="249"/>
      <c r="D191" s="249"/>
      <c r="E191" s="249"/>
      <c r="F191" s="249"/>
      <c r="G191" s="249"/>
      <c r="H191" s="249"/>
      <c r="I191" s="249"/>
      <c r="J191" s="247"/>
      <c r="K191" s="247"/>
      <c r="L191" s="247"/>
      <c r="M191" s="247"/>
      <c r="N191" s="247"/>
      <c r="O191" s="247"/>
      <c r="P191" s="248"/>
      <c r="Q191" s="248"/>
      <c r="R191" s="248"/>
      <c r="S191" s="248"/>
      <c r="T191" s="7"/>
    </row>
    <row r="192" spans="1:24" ht="15.75" x14ac:dyDescent="0.25">
      <c r="A192" s="185" t="s">
        <v>7</v>
      </c>
      <c r="B192" s="249"/>
      <c r="C192" s="249"/>
      <c r="D192" s="249"/>
      <c r="E192" s="249"/>
      <c r="F192" s="249"/>
      <c r="G192" s="249"/>
      <c r="H192" s="249"/>
      <c r="I192" s="249"/>
      <c r="J192" s="247"/>
      <c r="K192" s="247"/>
      <c r="L192" s="247"/>
      <c r="M192" s="247"/>
      <c r="N192" s="247"/>
      <c r="O192" s="247"/>
      <c r="P192" s="248"/>
      <c r="Q192" s="248"/>
      <c r="R192" s="248"/>
      <c r="S192" s="248"/>
      <c r="T192" s="7"/>
    </row>
    <row r="193" spans="1:20" ht="15.75" x14ac:dyDescent="0.25">
      <c r="A193" s="185" t="s">
        <v>8</v>
      </c>
      <c r="B193" s="249"/>
      <c r="C193" s="249"/>
      <c r="D193" s="249"/>
      <c r="E193" s="249"/>
      <c r="F193" s="249"/>
      <c r="G193" s="249"/>
      <c r="H193" s="249"/>
      <c r="I193" s="249"/>
      <c r="J193" s="247"/>
      <c r="K193" s="247"/>
      <c r="L193" s="247"/>
      <c r="M193" s="247"/>
      <c r="N193" s="247"/>
      <c r="O193" s="247"/>
      <c r="P193" s="248"/>
      <c r="Q193" s="248"/>
      <c r="R193" s="248"/>
      <c r="S193" s="248"/>
      <c r="T193" s="7"/>
    </row>
    <row r="194" spans="1:20" ht="15.75" x14ac:dyDescent="0.25">
      <c r="A194" s="185"/>
      <c r="B194" s="249"/>
      <c r="C194" s="249"/>
      <c r="D194" s="249"/>
      <c r="E194" s="249"/>
      <c r="F194" s="249"/>
      <c r="G194" s="249"/>
      <c r="H194" s="249"/>
      <c r="I194" s="249"/>
      <c r="J194" s="247"/>
      <c r="K194" s="247"/>
      <c r="L194" s="247"/>
      <c r="M194" s="247"/>
      <c r="N194" s="247"/>
      <c r="O194" s="247"/>
      <c r="P194" s="248"/>
      <c r="Q194" s="248"/>
      <c r="R194" s="248"/>
      <c r="S194" s="248"/>
    </row>
    <row r="195" spans="1:20" ht="15.75" x14ac:dyDescent="0.25">
      <c r="A195" s="185"/>
      <c r="B195" s="249"/>
      <c r="C195" s="249"/>
      <c r="D195" s="249"/>
      <c r="E195" s="249"/>
      <c r="F195" s="249"/>
      <c r="G195" s="249"/>
      <c r="H195" s="249"/>
      <c r="I195" s="249"/>
      <c r="J195" s="247"/>
      <c r="K195" s="247"/>
      <c r="L195" s="247"/>
      <c r="M195" s="247"/>
      <c r="N195" s="247"/>
      <c r="O195" s="247"/>
      <c r="P195" s="248"/>
      <c r="Q195" s="248"/>
      <c r="R195" s="248"/>
      <c r="S195" s="248"/>
    </row>
    <row r="199" spans="1:20" x14ac:dyDescent="0.25">
      <c r="Q199" s="458"/>
    </row>
  </sheetData>
  <autoFilter ref="F3:F195"/>
  <mergeCells count="3">
    <mergeCell ref="A5:I5"/>
    <mergeCell ref="J5:O5"/>
    <mergeCell ref="P5:S5"/>
  </mergeCells>
  <pageMargins left="0.25" right="0.25" top="0.75" bottom="0.75" header="0.3" footer="0.3"/>
  <pageSetup paperSize="256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64"/>
  <sheetViews>
    <sheetView topLeftCell="A78" zoomScale="90" zoomScaleNormal="90" workbookViewId="0">
      <selection activeCell="A94" sqref="A94:XFD94"/>
    </sheetView>
  </sheetViews>
  <sheetFormatPr defaultRowHeight="15.75" x14ac:dyDescent="0.25"/>
  <cols>
    <col min="1" max="1" width="13.42578125" style="7" customWidth="1"/>
    <col min="2" max="2" width="18.7109375" style="7" customWidth="1"/>
    <col min="3" max="3" width="14.28515625" style="7" customWidth="1"/>
    <col min="4" max="4" width="14.85546875" style="7" customWidth="1"/>
    <col min="5" max="5" width="15.28515625" style="7" customWidth="1"/>
    <col min="6" max="6" width="20.5703125" style="7" customWidth="1"/>
    <col min="7" max="7" width="9.140625" style="7"/>
    <col min="8" max="8" width="9.140625" style="333"/>
    <col min="9" max="9" width="9.140625" style="7"/>
    <col min="10" max="10" width="11.28515625" style="361" customWidth="1"/>
    <col min="11" max="11" width="15.85546875" style="362" customWidth="1"/>
    <col min="12" max="12" width="10.42578125" style="19" customWidth="1"/>
    <col min="13" max="13" width="15.28515625" style="19" customWidth="1"/>
    <col min="14" max="14" width="11.28515625" style="361" customWidth="1"/>
    <col min="15" max="15" width="15.140625" style="362" customWidth="1"/>
    <col min="16" max="16" width="11.5703125" style="19" customWidth="1"/>
    <col min="17" max="17" width="13.7109375" style="19" customWidth="1"/>
    <col min="18" max="18" width="11.85546875" style="361" customWidth="1"/>
    <col min="19" max="19" width="15.7109375" style="362" customWidth="1"/>
    <col min="20" max="16384" width="9.140625" style="7"/>
  </cols>
  <sheetData>
    <row r="1" spans="1:20" x14ac:dyDescent="0.25">
      <c r="A1" s="332"/>
      <c r="I1" s="19"/>
      <c r="J1" s="19"/>
      <c r="K1" s="19"/>
      <c r="N1" s="19"/>
      <c r="O1" s="19"/>
      <c r="R1" s="19"/>
      <c r="S1" s="19"/>
      <c r="T1" s="19"/>
    </row>
    <row r="2" spans="1:20" x14ac:dyDescent="0.25">
      <c r="A2" s="332" t="s">
        <v>317</v>
      </c>
      <c r="I2" s="19"/>
      <c r="J2" s="19"/>
      <c r="K2" s="19"/>
      <c r="N2" s="19"/>
      <c r="O2" s="19"/>
      <c r="R2" s="19"/>
      <c r="S2" s="19"/>
      <c r="T2" s="19"/>
    </row>
    <row r="3" spans="1:20" ht="16.5" thickBot="1" x14ac:dyDescent="0.3">
      <c r="I3" s="19"/>
      <c r="J3" s="19"/>
      <c r="K3" s="19"/>
      <c r="N3" s="19"/>
      <c r="O3" s="19"/>
      <c r="R3" s="19"/>
      <c r="S3" s="19"/>
      <c r="T3" s="19"/>
    </row>
    <row r="4" spans="1:20" s="8" customFormat="1" ht="114" customHeight="1" x14ac:dyDescent="0.25">
      <c r="A4" s="334" t="s">
        <v>0</v>
      </c>
      <c r="B4" s="335" t="s">
        <v>1</v>
      </c>
      <c r="C4" s="336" t="s">
        <v>314</v>
      </c>
      <c r="D4" s="335" t="s">
        <v>2</v>
      </c>
      <c r="E4" s="336" t="s">
        <v>3</v>
      </c>
      <c r="F4" s="337" t="s">
        <v>4</v>
      </c>
      <c r="G4" s="338" t="s">
        <v>106</v>
      </c>
      <c r="H4" s="339" t="s">
        <v>107</v>
      </c>
      <c r="I4" s="340" t="s">
        <v>108</v>
      </c>
      <c r="J4" s="341" t="s">
        <v>109</v>
      </c>
      <c r="K4" s="336" t="s">
        <v>110</v>
      </c>
      <c r="L4" s="336" t="s">
        <v>111</v>
      </c>
      <c r="M4" s="336" t="s">
        <v>112</v>
      </c>
      <c r="N4" s="336" t="s">
        <v>113</v>
      </c>
      <c r="O4" s="336" t="s">
        <v>114</v>
      </c>
      <c r="P4" s="336" t="s">
        <v>115</v>
      </c>
      <c r="Q4" s="336" t="s">
        <v>116</v>
      </c>
      <c r="R4" s="336" t="s">
        <v>117</v>
      </c>
      <c r="S4" s="342" t="s">
        <v>118</v>
      </c>
      <c r="T4" s="7"/>
    </row>
    <row r="5" spans="1:20" s="8" customFormat="1" ht="119.25" customHeight="1" x14ac:dyDescent="0.25">
      <c r="A5" s="98" t="s">
        <v>24</v>
      </c>
      <c r="B5" s="121" t="s">
        <v>514</v>
      </c>
      <c r="C5" s="122"/>
      <c r="D5" s="122"/>
      <c r="E5" s="122"/>
      <c r="F5" s="123"/>
      <c r="G5" s="98"/>
      <c r="H5" s="99"/>
      <c r="I5" s="124"/>
      <c r="J5" s="125"/>
      <c r="K5" s="122"/>
      <c r="L5" s="122"/>
      <c r="M5" s="122"/>
      <c r="N5" s="122"/>
      <c r="O5" s="122"/>
      <c r="P5" s="122"/>
      <c r="Q5" s="122"/>
      <c r="R5" s="122"/>
      <c r="S5" s="124"/>
      <c r="T5" s="7"/>
    </row>
    <row r="6" spans="1:20" s="8" customFormat="1" ht="79.5" customHeight="1" x14ac:dyDescent="0.25">
      <c r="A6" s="102" t="s">
        <v>25</v>
      </c>
      <c r="B6" s="126" t="s">
        <v>26</v>
      </c>
      <c r="C6" s="127"/>
      <c r="D6" s="127"/>
      <c r="E6" s="127"/>
      <c r="F6" s="128"/>
      <c r="G6" s="102"/>
      <c r="H6" s="103"/>
      <c r="I6" s="129"/>
      <c r="J6" s="130"/>
      <c r="K6" s="127"/>
      <c r="L6" s="127"/>
      <c r="M6" s="127"/>
      <c r="N6" s="127"/>
      <c r="O6" s="127"/>
      <c r="P6" s="127"/>
      <c r="Q6" s="127"/>
      <c r="R6" s="127"/>
      <c r="S6" s="129"/>
      <c r="T6" s="7"/>
    </row>
    <row r="7" spans="1:20" s="8" customFormat="1" ht="100.5" customHeight="1" x14ac:dyDescent="0.25">
      <c r="A7" s="100" t="s">
        <v>27</v>
      </c>
      <c r="B7" s="104" t="s">
        <v>28</v>
      </c>
      <c r="C7" s="105"/>
      <c r="D7" s="105"/>
      <c r="E7" s="105"/>
      <c r="F7" s="106"/>
      <c r="G7" s="100"/>
      <c r="H7" s="101"/>
      <c r="I7" s="107"/>
      <c r="J7" s="108"/>
      <c r="K7" s="105"/>
      <c r="L7" s="105"/>
      <c r="M7" s="105"/>
      <c r="N7" s="105"/>
      <c r="O7" s="105"/>
      <c r="P7" s="105"/>
      <c r="Q7" s="105"/>
      <c r="R7" s="105"/>
      <c r="S7" s="107"/>
      <c r="T7" s="7"/>
    </row>
    <row r="8" spans="1:20" s="8" customFormat="1" ht="126" x14ac:dyDescent="0.25">
      <c r="A8" s="6" t="s">
        <v>29</v>
      </c>
      <c r="B8" s="17" t="s">
        <v>900</v>
      </c>
      <c r="C8" s="46" t="s">
        <v>154</v>
      </c>
      <c r="D8" s="17" t="s">
        <v>130</v>
      </c>
      <c r="E8" s="46" t="s">
        <v>885</v>
      </c>
      <c r="F8" s="472" t="s">
        <v>886</v>
      </c>
      <c r="G8" s="6" t="s">
        <v>131</v>
      </c>
      <c r="H8" s="15"/>
      <c r="I8" s="3"/>
      <c r="J8" s="13">
        <v>49</v>
      </c>
      <c r="K8" s="2" t="s">
        <v>312</v>
      </c>
      <c r="L8" s="1"/>
      <c r="M8" s="1"/>
      <c r="N8" s="1"/>
      <c r="O8" s="1"/>
      <c r="P8" s="1"/>
      <c r="Q8" s="1"/>
      <c r="R8" s="1"/>
      <c r="S8" s="3"/>
      <c r="T8" s="7"/>
    </row>
    <row r="9" spans="1:20" s="8" customFormat="1" ht="78.75" x14ac:dyDescent="0.25">
      <c r="A9" s="6" t="s">
        <v>30</v>
      </c>
      <c r="B9" s="17" t="s">
        <v>890</v>
      </c>
      <c r="C9" s="46" t="s">
        <v>375</v>
      </c>
      <c r="D9" s="17" t="s">
        <v>130</v>
      </c>
      <c r="E9" s="46" t="s">
        <v>375</v>
      </c>
      <c r="F9" s="472" t="s">
        <v>886</v>
      </c>
      <c r="G9" s="6" t="s">
        <v>131</v>
      </c>
      <c r="H9" s="15"/>
      <c r="I9" s="3"/>
      <c r="J9" s="13">
        <v>49</v>
      </c>
      <c r="K9" s="2" t="s">
        <v>312</v>
      </c>
      <c r="L9" s="1"/>
      <c r="M9" s="1"/>
      <c r="N9" s="1"/>
      <c r="O9" s="1"/>
      <c r="P9" s="1"/>
      <c r="Q9" s="1"/>
      <c r="R9" s="1"/>
      <c r="S9" s="3"/>
      <c r="T9" s="7"/>
    </row>
    <row r="10" spans="1:20" s="8" customFormat="1" ht="153.75" customHeight="1" x14ac:dyDescent="0.25">
      <c r="A10" s="102" t="s">
        <v>31</v>
      </c>
      <c r="B10" s="126" t="s">
        <v>32</v>
      </c>
      <c r="C10" s="127"/>
      <c r="D10" s="127"/>
      <c r="E10" s="127"/>
      <c r="F10" s="128"/>
      <c r="G10" s="102"/>
      <c r="H10" s="103"/>
      <c r="I10" s="129"/>
      <c r="J10" s="130"/>
      <c r="K10" s="127"/>
      <c r="L10" s="127"/>
      <c r="M10" s="127"/>
      <c r="N10" s="127"/>
      <c r="O10" s="127"/>
      <c r="P10" s="127"/>
      <c r="Q10" s="127"/>
      <c r="R10" s="127"/>
      <c r="S10" s="129"/>
      <c r="T10" s="7"/>
    </row>
    <row r="11" spans="1:20" s="8" customFormat="1" ht="99" customHeight="1" x14ac:dyDescent="0.25">
      <c r="A11" s="100" t="s">
        <v>33</v>
      </c>
      <c r="B11" s="104" t="s">
        <v>34</v>
      </c>
      <c r="C11" s="105"/>
      <c r="D11" s="105"/>
      <c r="E11" s="105"/>
      <c r="F11" s="106"/>
      <c r="G11" s="100"/>
      <c r="H11" s="101"/>
      <c r="I11" s="107"/>
      <c r="J11" s="108"/>
      <c r="K11" s="105"/>
      <c r="L11" s="105"/>
      <c r="M11" s="105"/>
      <c r="N11" s="105"/>
      <c r="O11" s="105"/>
      <c r="P11" s="105"/>
      <c r="Q11" s="105"/>
      <c r="R11" s="105"/>
      <c r="S11" s="107"/>
      <c r="T11" s="7"/>
    </row>
    <row r="12" spans="1:20" s="8" customFormat="1" ht="81" customHeight="1" x14ac:dyDescent="0.25">
      <c r="A12" s="6" t="s">
        <v>860</v>
      </c>
      <c r="B12" s="17" t="s">
        <v>861</v>
      </c>
      <c r="C12" s="46" t="s">
        <v>129</v>
      </c>
      <c r="D12" s="46" t="s">
        <v>451</v>
      </c>
      <c r="E12" s="46" t="s">
        <v>843</v>
      </c>
      <c r="F12" s="351" t="s">
        <v>452</v>
      </c>
      <c r="G12" s="352" t="s">
        <v>131</v>
      </c>
      <c r="H12" s="48"/>
      <c r="I12" s="58"/>
      <c r="J12" s="59">
        <v>23</v>
      </c>
      <c r="K12" s="57" t="s">
        <v>295</v>
      </c>
      <c r="L12" s="16"/>
      <c r="M12" s="57"/>
      <c r="N12" s="57"/>
      <c r="O12" s="1"/>
      <c r="P12" s="1"/>
      <c r="Q12" s="1"/>
      <c r="R12" s="1"/>
      <c r="S12" s="3"/>
      <c r="T12" s="7"/>
    </row>
    <row r="13" spans="1:20" s="8" customFormat="1" ht="80.25" customHeight="1" x14ac:dyDescent="0.25">
      <c r="A13" s="6" t="s">
        <v>862</v>
      </c>
      <c r="B13" s="46" t="s">
        <v>863</v>
      </c>
      <c r="C13" s="46" t="s">
        <v>442</v>
      </c>
      <c r="D13" s="46" t="s">
        <v>451</v>
      </c>
      <c r="E13" s="46" t="s">
        <v>846</v>
      </c>
      <c r="F13" s="60" t="s">
        <v>452</v>
      </c>
      <c r="G13" s="47" t="s">
        <v>131</v>
      </c>
      <c r="H13" s="48"/>
      <c r="I13" s="38"/>
      <c r="J13" s="13">
        <v>23</v>
      </c>
      <c r="K13" s="416" t="s">
        <v>295</v>
      </c>
      <c r="L13" s="1">
        <v>50</v>
      </c>
      <c r="M13" s="416" t="s">
        <v>182</v>
      </c>
      <c r="N13" s="416"/>
      <c r="O13" s="1"/>
      <c r="P13" s="1"/>
      <c r="Q13" s="1"/>
      <c r="R13" s="1"/>
      <c r="S13" s="3"/>
      <c r="T13" s="7"/>
    </row>
    <row r="14" spans="1:20" s="8" customFormat="1" ht="85.5" customHeight="1" x14ac:dyDescent="0.25">
      <c r="A14" s="6" t="s">
        <v>864</v>
      </c>
      <c r="B14" s="46" t="s">
        <v>450</v>
      </c>
      <c r="C14" s="46" t="s">
        <v>154</v>
      </c>
      <c r="D14" s="46" t="s">
        <v>451</v>
      </c>
      <c r="E14" s="46" t="s">
        <v>155</v>
      </c>
      <c r="F14" s="417" t="s">
        <v>452</v>
      </c>
      <c r="G14" s="352" t="s">
        <v>131</v>
      </c>
      <c r="H14" s="48" t="s">
        <v>107</v>
      </c>
      <c r="I14" s="452"/>
      <c r="J14" s="13">
        <v>23</v>
      </c>
      <c r="K14" s="416" t="s">
        <v>295</v>
      </c>
      <c r="L14" s="1">
        <v>50</v>
      </c>
      <c r="M14" s="416" t="s">
        <v>182</v>
      </c>
      <c r="N14" s="416"/>
      <c r="O14" s="1"/>
      <c r="P14" s="1"/>
      <c r="Q14" s="1"/>
      <c r="R14" s="1"/>
      <c r="S14" s="3"/>
      <c r="T14" s="7"/>
    </row>
    <row r="15" spans="1:20" s="8" customFormat="1" ht="99" customHeight="1" x14ac:dyDescent="0.25">
      <c r="A15" s="6" t="s">
        <v>866</v>
      </c>
      <c r="B15" s="46" t="s">
        <v>454</v>
      </c>
      <c r="C15" s="46" t="s">
        <v>154</v>
      </c>
      <c r="D15" s="46" t="s">
        <v>451</v>
      </c>
      <c r="E15" s="46" t="s">
        <v>155</v>
      </c>
      <c r="F15" s="417" t="s">
        <v>452</v>
      </c>
      <c r="G15" s="352" t="s">
        <v>131</v>
      </c>
      <c r="H15" s="48" t="s">
        <v>107</v>
      </c>
      <c r="I15" s="452"/>
      <c r="J15" s="13">
        <v>23</v>
      </c>
      <c r="K15" s="416" t="s">
        <v>295</v>
      </c>
      <c r="L15" s="1">
        <v>50</v>
      </c>
      <c r="M15" s="416" t="s">
        <v>182</v>
      </c>
      <c r="N15" s="416"/>
      <c r="O15" s="1"/>
      <c r="P15" s="1"/>
      <c r="Q15" s="1"/>
      <c r="R15" s="1"/>
      <c r="S15" s="3"/>
      <c r="T15" s="7"/>
    </row>
    <row r="16" spans="1:20" s="8" customFormat="1" ht="110.25" x14ac:dyDescent="0.25">
      <c r="A16" s="6" t="s">
        <v>867</v>
      </c>
      <c r="B16" s="34" t="s">
        <v>868</v>
      </c>
      <c r="C16" s="46" t="s">
        <v>403</v>
      </c>
      <c r="D16" s="46" t="s">
        <v>451</v>
      </c>
      <c r="E16" s="46" t="s">
        <v>754</v>
      </c>
      <c r="F16" s="351" t="s">
        <v>364</v>
      </c>
      <c r="G16" s="453" t="s">
        <v>131</v>
      </c>
      <c r="H16" s="454"/>
      <c r="I16" s="455"/>
      <c r="J16" s="59">
        <v>23</v>
      </c>
      <c r="K16" s="416" t="s">
        <v>295</v>
      </c>
      <c r="L16" s="16">
        <v>50</v>
      </c>
      <c r="M16" s="57" t="s">
        <v>182</v>
      </c>
      <c r="N16" s="454"/>
      <c r="O16" s="454"/>
      <c r="P16" s="454"/>
      <c r="Q16" s="454"/>
      <c r="R16" s="454"/>
      <c r="S16" s="454"/>
      <c r="T16" s="7"/>
    </row>
    <row r="17" spans="1:20" s="8" customFormat="1" ht="63" x14ac:dyDescent="0.25">
      <c r="A17" s="6" t="s">
        <v>869</v>
      </c>
      <c r="B17" s="46" t="s">
        <v>870</v>
      </c>
      <c r="C17" s="46" t="s">
        <v>375</v>
      </c>
      <c r="D17" s="35" t="s">
        <v>451</v>
      </c>
      <c r="E17" s="46" t="s">
        <v>375</v>
      </c>
      <c r="F17" s="60" t="s">
        <v>452</v>
      </c>
      <c r="G17" s="6" t="s">
        <v>131</v>
      </c>
      <c r="H17" s="15"/>
      <c r="I17" s="3"/>
      <c r="J17" s="13">
        <v>23</v>
      </c>
      <c r="K17" s="416" t="s">
        <v>295</v>
      </c>
      <c r="L17" s="1">
        <v>50</v>
      </c>
      <c r="M17" s="416" t="s">
        <v>182</v>
      </c>
      <c r="N17" s="1"/>
      <c r="O17" s="1"/>
      <c r="P17" s="1"/>
      <c r="Q17" s="1"/>
      <c r="R17" s="1"/>
      <c r="S17" s="3"/>
      <c r="T17" s="7"/>
    </row>
    <row r="18" spans="1:20" s="8" customFormat="1" ht="95.25" thickBot="1" x14ac:dyDescent="0.3">
      <c r="A18" s="6" t="s">
        <v>871</v>
      </c>
      <c r="B18" s="46" t="s">
        <v>874</v>
      </c>
      <c r="C18" s="46" t="s">
        <v>361</v>
      </c>
      <c r="D18" s="46" t="s">
        <v>451</v>
      </c>
      <c r="E18" s="46" t="s">
        <v>363</v>
      </c>
      <c r="F18" s="417" t="s">
        <v>452</v>
      </c>
      <c r="G18" s="85" t="s">
        <v>131</v>
      </c>
      <c r="H18" s="54"/>
      <c r="I18" s="86"/>
      <c r="J18" s="13">
        <v>23</v>
      </c>
      <c r="K18" s="416" t="s">
        <v>295</v>
      </c>
      <c r="L18" s="1">
        <v>50</v>
      </c>
      <c r="M18" s="416" t="s">
        <v>182</v>
      </c>
      <c r="N18" s="416"/>
      <c r="O18" s="1"/>
      <c r="P18" s="1"/>
      <c r="Q18" s="1"/>
      <c r="R18" s="1"/>
      <c r="S18" s="3"/>
      <c r="T18" s="7"/>
    </row>
    <row r="19" spans="1:20" s="8" customFormat="1" ht="82.5" customHeight="1" x14ac:dyDescent="0.25">
      <c r="A19" s="100" t="s">
        <v>35</v>
      </c>
      <c r="B19" s="104" t="s">
        <v>36</v>
      </c>
      <c r="C19" s="105"/>
      <c r="D19" s="105"/>
      <c r="E19" s="105"/>
      <c r="F19" s="106"/>
      <c r="G19" s="100"/>
      <c r="H19" s="101"/>
      <c r="I19" s="107"/>
      <c r="J19" s="108"/>
      <c r="K19" s="105"/>
      <c r="L19" s="105"/>
      <c r="M19" s="105"/>
      <c r="N19" s="105"/>
      <c r="O19" s="105"/>
      <c r="P19" s="105"/>
      <c r="Q19" s="105"/>
      <c r="R19" s="105"/>
      <c r="S19" s="107"/>
      <c r="T19" s="7"/>
    </row>
    <row r="20" spans="1:20" s="8" customFormat="1" ht="82.5" customHeight="1" x14ac:dyDescent="0.25">
      <c r="A20" s="6" t="s">
        <v>841</v>
      </c>
      <c r="B20" s="34" t="s">
        <v>842</v>
      </c>
      <c r="C20" s="46" t="s">
        <v>129</v>
      </c>
      <c r="D20" s="46" t="s">
        <v>451</v>
      </c>
      <c r="E20" s="46" t="s">
        <v>843</v>
      </c>
      <c r="F20" s="351" t="s">
        <v>455</v>
      </c>
      <c r="G20" s="352" t="s">
        <v>131</v>
      </c>
      <c r="H20" s="48"/>
      <c r="I20" s="38"/>
      <c r="J20" s="59">
        <v>22</v>
      </c>
      <c r="K20" s="57" t="s">
        <v>294</v>
      </c>
      <c r="L20" s="16"/>
      <c r="M20" s="57"/>
      <c r="N20" s="1"/>
      <c r="O20" s="1"/>
      <c r="P20" s="1"/>
      <c r="Q20" s="1"/>
      <c r="R20" s="1"/>
      <c r="S20" s="3"/>
      <c r="T20" s="7"/>
    </row>
    <row r="21" spans="1:20" s="8" customFormat="1" ht="82.5" customHeight="1" x14ac:dyDescent="0.25">
      <c r="A21" s="6" t="s">
        <v>844</v>
      </c>
      <c r="B21" s="46" t="s">
        <v>845</v>
      </c>
      <c r="C21" s="35" t="s">
        <v>442</v>
      </c>
      <c r="D21" s="35" t="s">
        <v>451</v>
      </c>
      <c r="E21" s="35" t="s">
        <v>846</v>
      </c>
      <c r="F21" s="60" t="s">
        <v>455</v>
      </c>
      <c r="G21" s="47" t="s">
        <v>131</v>
      </c>
      <c r="H21" s="48"/>
      <c r="I21" s="38"/>
      <c r="J21" s="13">
        <v>22</v>
      </c>
      <c r="K21" s="416" t="s">
        <v>294</v>
      </c>
      <c r="L21" s="1">
        <v>50</v>
      </c>
      <c r="M21" s="416" t="s">
        <v>182</v>
      </c>
      <c r="N21" s="1"/>
      <c r="O21" s="1"/>
      <c r="P21" s="1"/>
      <c r="Q21" s="1"/>
      <c r="R21" s="1"/>
      <c r="S21" s="3"/>
      <c r="T21" s="7"/>
    </row>
    <row r="22" spans="1:20" s="8" customFormat="1" ht="82.5" customHeight="1" x14ac:dyDescent="0.25">
      <c r="A22" s="6" t="s">
        <v>847</v>
      </c>
      <c r="B22" s="46" t="s">
        <v>848</v>
      </c>
      <c r="C22" s="46" t="s">
        <v>154</v>
      </c>
      <c r="D22" s="46" t="s">
        <v>451</v>
      </c>
      <c r="E22" s="46" t="s">
        <v>155</v>
      </c>
      <c r="F22" s="417" t="s">
        <v>455</v>
      </c>
      <c r="G22" s="352" t="s">
        <v>131</v>
      </c>
      <c r="H22" s="48" t="s">
        <v>107</v>
      </c>
      <c r="I22" s="38"/>
      <c r="J22" s="13">
        <v>22</v>
      </c>
      <c r="K22" s="416" t="s">
        <v>294</v>
      </c>
      <c r="L22" s="1">
        <v>50</v>
      </c>
      <c r="M22" s="416" t="s">
        <v>182</v>
      </c>
      <c r="N22" s="1"/>
      <c r="O22" s="1"/>
      <c r="P22" s="1"/>
      <c r="Q22" s="1"/>
      <c r="R22" s="1"/>
      <c r="S22" s="3"/>
      <c r="T22" s="7"/>
    </row>
    <row r="23" spans="1:20" s="8" customFormat="1" ht="82.5" customHeight="1" x14ac:dyDescent="0.25">
      <c r="A23" s="6" t="s">
        <v>849</v>
      </c>
      <c r="B23" s="2" t="s">
        <v>850</v>
      </c>
      <c r="C23" s="46" t="s">
        <v>403</v>
      </c>
      <c r="D23" s="46" t="s">
        <v>451</v>
      </c>
      <c r="E23" s="46" t="s">
        <v>754</v>
      </c>
      <c r="F23" s="417" t="s">
        <v>455</v>
      </c>
      <c r="G23" s="12" t="s">
        <v>131</v>
      </c>
      <c r="H23" s="363"/>
      <c r="I23" s="418"/>
      <c r="J23" s="13">
        <v>22</v>
      </c>
      <c r="K23" s="416" t="s">
        <v>294</v>
      </c>
      <c r="L23" s="1">
        <v>50</v>
      </c>
      <c r="M23" s="416" t="s">
        <v>182</v>
      </c>
      <c r="N23" s="363"/>
      <c r="O23" s="363"/>
      <c r="P23" s="363"/>
      <c r="Q23" s="363"/>
      <c r="R23" s="363"/>
      <c r="S23" s="418"/>
      <c r="T23" s="7"/>
    </row>
    <row r="24" spans="1:20" s="8" customFormat="1" ht="63" x14ac:dyDescent="0.25">
      <c r="A24" s="6" t="s">
        <v>851</v>
      </c>
      <c r="B24" s="46" t="s">
        <v>852</v>
      </c>
      <c r="C24" s="46" t="s">
        <v>375</v>
      </c>
      <c r="D24" s="35" t="s">
        <v>451</v>
      </c>
      <c r="E24" s="46" t="s">
        <v>375</v>
      </c>
      <c r="F24" s="60" t="s">
        <v>455</v>
      </c>
      <c r="G24" s="47" t="s">
        <v>131</v>
      </c>
      <c r="H24" s="48"/>
      <c r="I24" s="38"/>
      <c r="J24" s="13">
        <v>22</v>
      </c>
      <c r="K24" s="416" t="s">
        <v>294</v>
      </c>
      <c r="L24" s="1">
        <v>50</v>
      </c>
      <c r="M24" s="416" t="s">
        <v>182</v>
      </c>
      <c r="N24" s="1"/>
      <c r="O24" s="1"/>
      <c r="P24" s="1"/>
      <c r="Q24" s="1"/>
      <c r="R24" s="1"/>
      <c r="S24" s="3"/>
      <c r="T24" s="7"/>
    </row>
    <row r="25" spans="1:20" s="8" customFormat="1" ht="111" thickBot="1" x14ac:dyDescent="0.3">
      <c r="A25" s="52" t="s">
        <v>853</v>
      </c>
      <c r="B25" s="30" t="s">
        <v>854</v>
      </c>
      <c r="C25" s="30" t="s">
        <v>361</v>
      </c>
      <c r="D25" s="324" t="s">
        <v>451</v>
      </c>
      <c r="E25" s="30" t="s">
        <v>363</v>
      </c>
      <c r="F25" s="419" t="s">
        <v>455</v>
      </c>
      <c r="G25" s="420" t="s">
        <v>131</v>
      </c>
      <c r="H25" s="421"/>
      <c r="I25" s="422"/>
      <c r="J25" s="87">
        <v>22</v>
      </c>
      <c r="K25" s="423" t="s">
        <v>294</v>
      </c>
      <c r="L25" s="88">
        <v>50</v>
      </c>
      <c r="M25" s="423" t="s">
        <v>182</v>
      </c>
      <c r="N25" s="421"/>
      <c r="O25" s="421"/>
      <c r="P25" s="421"/>
      <c r="Q25" s="421"/>
      <c r="R25" s="421"/>
      <c r="S25" s="422"/>
      <c r="T25" s="7"/>
    </row>
    <row r="26" spans="1:20" s="8" customFormat="1" ht="77.25" customHeight="1" x14ac:dyDescent="0.25">
      <c r="A26" s="100" t="s">
        <v>37</v>
      </c>
      <c r="B26" s="104" t="s">
        <v>38</v>
      </c>
      <c r="C26" s="105"/>
      <c r="D26" s="105"/>
      <c r="E26" s="105"/>
      <c r="F26" s="106"/>
      <c r="G26" s="100"/>
      <c r="H26" s="101"/>
      <c r="I26" s="107"/>
      <c r="J26" s="108"/>
      <c r="K26" s="105"/>
      <c r="L26" s="105"/>
      <c r="M26" s="105"/>
      <c r="N26" s="105"/>
      <c r="O26" s="105"/>
      <c r="P26" s="105"/>
      <c r="Q26" s="105"/>
      <c r="R26" s="105"/>
      <c r="S26" s="107"/>
      <c r="T26" s="7"/>
    </row>
    <row r="27" spans="1:20" s="8" customFormat="1" ht="161.25" customHeight="1" x14ac:dyDescent="0.25">
      <c r="A27" s="6" t="s">
        <v>39</v>
      </c>
      <c r="B27" s="2" t="s">
        <v>829</v>
      </c>
      <c r="C27" s="2" t="s">
        <v>129</v>
      </c>
      <c r="D27" s="2" t="s">
        <v>451</v>
      </c>
      <c r="E27" s="2" t="s">
        <v>315</v>
      </c>
      <c r="F27" s="4" t="s">
        <v>364</v>
      </c>
      <c r="G27" s="6" t="s">
        <v>131</v>
      </c>
      <c r="H27" s="15" t="s">
        <v>107</v>
      </c>
      <c r="I27" s="3"/>
      <c r="J27" s="13">
        <v>24</v>
      </c>
      <c r="K27" s="2" t="s">
        <v>296</v>
      </c>
      <c r="L27" s="1"/>
      <c r="M27" s="1"/>
      <c r="N27" s="1"/>
      <c r="O27" s="1"/>
      <c r="P27" s="1"/>
      <c r="Q27" s="1"/>
      <c r="R27" s="1"/>
      <c r="S27" s="3"/>
      <c r="T27" s="7"/>
    </row>
    <row r="28" spans="1:20" s="8" customFormat="1" ht="141.75" customHeight="1" x14ac:dyDescent="0.25">
      <c r="A28" s="6" t="s">
        <v>374</v>
      </c>
      <c r="B28" s="17" t="s">
        <v>831</v>
      </c>
      <c r="C28" s="2" t="s">
        <v>442</v>
      </c>
      <c r="D28" s="2" t="s">
        <v>451</v>
      </c>
      <c r="E28" s="2" t="s">
        <v>316</v>
      </c>
      <c r="F28" s="4" t="s">
        <v>364</v>
      </c>
      <c r="G28" s="6" t="s">
        <v>131</v>
      </c>
      <c r="H28" s="15" t="s">
        <v>107</v>
      </c>
      <c r="I28" s="3"/>
      <c r="J28" s="13">
        <v>24</v>
      </c>
      <c r="K28" s="2" t="s">
        <v>296</v>
      </c>
      <c r="L28" s="1">
        <v>50</v>
      </c>
      <c r="M28" s="2" t="s">
        <v>182</v>
      </c>
      <c r="N28" s="1"/>
      <c r="O28" s="1"/>
      <c r="P28" s="1"/>
      <c r="Q28" s="1"/>
      <c r="R28" s="1"/>
      <c r="S28" s="3"/>
      <c r="T28" s="7"/>
    </row>
    <row r="29" spans="1:20" s="8" customFormat="1" ht="83.25" customHeight="1" x14ac:dyDescent="0.25">
      <c r="A29" s="47" t="s">
        <v>533</v>
      </c>
      <c r="B29" s="46" t="s">
        <v>823</v>
      </c>
      <c r="C29" s="35" t="s">
        <v>154</v>
      </c>
      <c r="D29" s="35" t="s">
        <v>451</v>
      </c>
      <c r="E29" s="35" t="s">
        <v>155</v>
      </c>
      <c r="F29" s="60" t="s">
        <v>456</v>
      </c>
      <c r="G29" s="47" t="s">
        <v>131</v>
      </c>
      <c r="H29" s="48" t="s">
        <v>107</v>
      </c>
      <c r="I29" s="38"/>
      <c r="J29" s="13">
        <v>24</v>
      </c>
      <c r="K29" s="57" t="s">
        <v>296</v>
      </c>
      <c r="L29" s="1">
        <v>50</v>
      </c>
      <c r="M29" s="57" t="s">
        <v>480</v>
      </c>
      <c r="N29" s="1"/>
      <c r="O29" s="1"/>
      <c r="P29" s="1"/>
      <c r="Q29" s="1"/>
      <c r="R29" s="1"/>
      <c r="S29" s="3"/>
      <c r="T29" s="7"/>
    </row>
    <row r="30" spans="1:20" s="8" customFormat="1" ht="63" x14ac:dyDescent="0.25">
      <c r="A30" s="6" t="s">
        <v>534</v>
      </c>
      <c r="B30" s="17" t="s">
        <v>812</v>
      </c>
      <c r="C30" s="2" t="s">
        <v>375</v>
      </c>
      <c r="D30" s="2" t="s">
        <v>362</v>
      </c>
      <c r="E30" s="2" t="s">
        <v>373</v>
      </c>
      <c r="F30" s="4" t="s">
        <v>364</v>
      </c>
      <c r="G30" s="6" t="s">
        <v>131</v>
      </c>
      <c r="H30" s="15" t="s">
        <v>107</v>
      </c>
      <c r="I30" s="3"/>
      <c r="J30" s="13">
        <v>24</v>
      </c>
      <c r="K30" s="2" t="s">
        <v>296</v>
      </c>
      <c r="L30" s="1"/>
      <c r="M30" s="1"/>
      <c r="N30" s="1"/>
      <c r="O30" s="1"/>
      <c r="P30" s="1"/>
      <c r="Q30" s="1"/>
      <c r="R30" s="1"/>
      <c r="S30" s="3"/>
      <c r="T30" s="7"/>
    </row>
    <row r="31" spans="1:20" s="8" customFormat="1" ht="80.25" customHeight="1" x14ac:dyDescent="0.25">
      <c r="A31" s="6" t="s">
        <v>535</v>
      </c>
      <c r="B31" s="17" t="s">
        <v>805</v>
      </c>
      <c r="C31" s="2" t="s">
        <v>361</v>
      </c>
      <c r="D31" s="2" t="s">
        <v>362</v>
      </c>
      <c r="E31" s="2" t="s">
        <v>363</v>
      </c>
      <c r="F31" s="4" t="s">
        <v>364</v>
      </c>
      <c r="G31" s="6" t="s">
        <v>131</v>
      </c>
      <c r="H31" s="15" t="s">
        <v>107</v>
      </c>
      <c r="I31" s="3"/>
      <c r="J31" s="13">
        <v>24</v>
      </c>
      <c r="K31" s="2" t="s">
        <v>296</v>
      </c>
      <c r="L31" s="1"/>
      <c r="M31" s="1"/>
      <c r="N31" s="1"/>
      <c r="O31" s="1"/>
      <c r="P31" s="1"/>
      <c r="Q31" s="1"/>
      <c r="R31" s="1"/>
      <c r="S31" s="3"/>
      <c r="T31" s="7"/>
    </row>
    <row r="32" spans="1:20" s="8" customFormat="1" ht="99" customHeight="1" x14ac:dyDescent="0.25">
      <c r="A32" s="6" t="s">
        <v>814</v>
      </c>
      <c r="B32" s="17" t="s">
        <v>815</v>
      </c>
      <c r="C32" s="2" t="s">
        <v>816</v>
      </c>
      <c r="D32" s="2" t="s">
        <v>362</v>
      </c>
      <c r="E32" s="2" t="s">
        <v>149</v>
      </c>
      <c r="F32" s="4" t="s">
        <v>364</v>
      </c>
      <c r="G32" s="6" t="s">
        <v>131</v>
      </c>
      <c r="H32" s="15"/>
      <c r="I32" s="3"/>
      <c r="J32" s="13">
        <v>24</v>
      </c>
      <c r="K32" s="2" t="s">
        <v>296</v>
      </c>
      <c r="L32" s="1"/>
      <c r="M32" s="1"/>
      <c r="N32" s="1"/>
      <c r="O32" s="1"/>
      <c r="P32" s="1"/>
      <c r="Q32" s="1"/>
      <c r="R32" s="1"/>
      <c r="S32" s="3"/>
      <c r="T32" s="7"/>
    </row>
    <row r="33" spans="1:29" s="8" customFormat="1" ht="114" customHeight="1" x14ac:dyDescent="0.25">
      <c r="A33" s="102" t="s">
        <v>40</v>
      </c>
      <c r="B33" s="126" t="s">
        <v>41</v>
      </c>
      <c r="C33" s="127"/>
      <c r="D33" s="127"/>
      <c r="E33" s="127"/>
      <c r="F33" s="128"/>
      <c r="G33" s="102"/>
      <c r="H33" s="103"/>
      <c r="I33" s="129"/>
      <c r="J33" s="130"/>
      <c r="K33" s="127"/>
      <c r="L33" s="127"/>
      <c r="M33" s="127"/>
      <c r="N33" s="127"/>
      <c r="O33" s="127"/>
      <c r="P33" s="127"/>
      <c r="Q33" s="127"/>
      <c r="R33" s="127"/>
      <c r="S33" s="129"/>
      <c r="T33" s="7"/>
    </row>
    <row r="34" spans="1:29" s="8" customFormat="1" ht="97.5" customHeight="1" x14ac:dyDescent="0.25">
      <c r="A34" s="100" t="s">
        <v>42</v>
      </c>
      <c r="B34" s="104" t="s">
        <v>43</v>
      </c>
      <c r="C34" s="105"/>
      <c r="D34" s="105"/>
      <c r="E34" s="105"/>
      <c r="F34" s="106"/>
      <c r="G34" s="100"/>
      <c r="H34" s="101"/>
      <c r="I34" s="107"/>
      <c r="J34" s="108"/>
      <c r="K34" s="105"/>
      <c r="L34" s="105"/>
      <c r="M34" s="105"/>
      <c r="N34" s="105"/>
      <c r="O34" s="105"/>
      <c r="P34" s="105"/>
      <c r="Q34" s="105"/>
      <c r="R34" s="105"/>
      <c r="S34" s="107"/>
      <c r="T34" s="7"/>
    </row>
    <row r="35" spans="1:29" s="8" customFormat="1" ht="69" customHeight="1" x14ac:dyDescent="0.25">
      <c r="A35" s="6" t="s">
        <v>44</v>
      </c>
      <c r="B35" s="2" t="s">
        <v>519</v>
      </c>
      <c r="C35" s="2" t="s">
        <v>129</v>
      </c>
      <c r="D35" s="2" t="s">
        <v>404</v>
      </c>
      <c r="E35" s="2" t="s">
        <v>315</v>
      </c>
      <c r="F35" s="4" t="s">
        <v>405</v>
      </c>
      <c r="G35" s="6" t="s">
        <v>131</v>
      </c>
      <c r="H35" s="17"/>
      <c r="I35" s="10"/>
      <c r="J35" s="14">
        <v>26</v>
      </c>
      <c r="K35" s="2" t="s">
        <v>298</v>
      </c>
      <c r="L35" s="1"/>
      <c r="M35" s="1"/>
      <c r="N35" s="1"/>
      <c r="O35" s="1"/>
      <c r="P35" s="1"/>
      <c r="Q35" s="1"/>
      <c r="R35" s="1"/>
      <c r="S35" s="3"/>
      <c r="T35" s="7"/>
    </row>
    <row r="36" spans="1:29" s="8" customFormat="1" ht="78.75" x14ac:dyDescent="0.25">
      <c r="A36" s="6" t="s">
        <v>536</v>
      </c>
      <c r="B36" s="2" t="s">
        <v>444</v>
      </c>
      <c r="C36" s="2" t="s">
        <v>442</v>
      </c>
      <c r="D36" s="2" t="s">
        <v>404</v>
      </c>
      <c r="E36" s="2" t="s">
        <v>316</v>
      </c>
      <c r="F36" s="9" t="s">
        <v>405</v>
      </c>
      <c r="G36" s="12" t="s">
        <v>131</v>
      </c>
      <c r="H36" s="17"/>
      <c r="I36" s="10"/>
      <c r="J36" s="14">
        <v>25</v>
      </c>
      <c r="K36" s="2" t="s">
        <v>297</v>
      </c>
      <c r="L36" s="2">
        <v>26</v>
      </c>
      <c r="M36" s="2" t="s">
        <v>298</v>
      </c>
      <c r="N36" s="2"/>
      <c r="O36" s="2"/>
      <c r="P36" s="2"/>
      <c r="Q36" s="2"/>
      <c r="R36" s="2"/>
      <c r="S36" s="10"/>
      <c r="T36" s="7"/>
    </row>
    <row r="37" spans="1:29" s="8" customFormat="1" ht="78.75" x14ac:dyDescent="0.25">
      <c r="A37" s="6" t="s">
        <v>537</v>
      </c>
      <c r="B37" s="46" t="s">
        <v>457</v>
      </c>
      <c r="C37" s="35" t="s">
        <v>154</v>
      </c>
      <c r="D37" s="35" t="s">
        <v>404</v>
      </c>
      <c r="E37" s="35" t="s">
        <v>155</v>
      </c>
      <c r="F37" s="60" t="s">
        <v>233</v>
      </c>
      <c r="G37" s="47" t="s">
        <v>131</v>
      </c>
      <c r="H37" s="48"/>
      <c r="I37" s="38"/>
      <c r="J37" s="13">
        <v>25</v>
      </c>
      <c r="K37" s="2" t="s">
        <v>297</v>
      </c>
      <c r="L37" s="1">
        <v>50</v>
      </c>
      <c r="M37" s="2" t="s">
        <v>182</v>
      </c>
      <c r="N37" s="2"/>
      <c r="O37" s="2"/>
      <c r="P37" s="2"/>
      <c r="Q37" s="2"/>
      <c r="R37" s="2"/>
      <c r="S37" s="10"/>
      <c r="T37" s="7"/>
    </row>
    <row r="38" spans="1:29" s="8" customFormat="1" ht="71.25" customHeight="1" x14ac:dyDescent="0.25">
      <c r="A38" s="6" t="s">
        <v>538</v>
      </c>
      <c r="B38" s="2" t="s">
        <v>402</v>
      </c>
      <c r="C38" s="2" t="s">
        <v>403</v>
      </c>
      <c r="D38" s="2" t="s">
        <v>404</v>
      </c>
      <c r="E38" s="2" t="s">
        <v>149</v>
      </c>
      <c r="F38" s="9" t="s">
        <v>405</v>
      </c>
      <c r="G38" s="12" t="s">
        <v>131</v>
      </c>
      <c r="H38" s="15"/>
      <c r="I38" s="3"/>
      <c r="J38" s="13">
        <v>25</v>
      </c>
      <c r="K38" s="2" t="s">
        <v>297</v>
      </c>
      <c r="L38" s="1"/>
      <c r="M38" s="1"/>
      <c r="N38" s="1"/>
      <c r="O38" s="1"/>
      <c r="P38" s="1"/>
      <c r="Q38" s="1"/>
      <c r="R38" s="1"/>
      <c r="S38" s="3"/>
      <c r="T38" s="7"/>
    </row>
    <row r="39" spans="1:29" s="8" customFormat="1" ht="63" x14ac:dyDescent="0.25">
      <c r="A39" s="6" t="s">
        <v>539</v>
      </c>
      <c r="B39" s="2" t="s">
        <v>640</v>
      </c>
      <c r="C39" s="2" t="s">
        <v>375</v>
      </c>
      <c r="D39" s="2" t="s">
        <v>381</v>
      </c>
      <c r="E39" s="2" t="s">
        <v>373</v>
      </c>
      <c r="F39" s="4" t="s">
        <v>382</v>
      </c>
      <c r="G39" s="6" t="s">
        <v>131</v>
      </c>
      <c r="H39" s="15"/>
      <c r="I39" s="3"/>
      <c r="J39" s="13">
        <v>26</v>
      </c>
      <c r="K39" s="11" t="s">
        <v>298</v>
      </c>
      <c r="L39" s="1"/>
      <c r="M39" s="1"/>
      <c r="N39" s="1"/>
      <c r="O39" s="1"/>
      <c r="P39" s="1"/>
      <c r="Q39" s="1"/>
      <c r="R39" s="1"/>
      <c r="S39" s="3"/>
      <c r="T39" s="7"/>
    </row>
    <row r="40" spans="1:29" s="8" customFormat="1" ht="63" x14ac:dyDescent="0.25">
      <c r="A40" s="6" t="s">
        <v>540</v>
      </c>
      <c r="B40" s="2" t="s">
        <v>425</v>
      </c>
      <c r="C40" s="2" t="s">
        <v>361</v>
      </c>
      <c r="D40" s="2" t="s">
        <v>404</v>
      </c>
      <c r="E40" s="2" t="s">
        <v>363</v>
      </c>
      <c r="F40" s="9" t="s">
        <v>405</v>
      </c>
      <c r="G40" s="12" t="s">
        <v>131</v>
      </c>
      <c r="H40" s="17"/>
      <c r="I40" s="10"/>
      <c r="J40" s="14">
        <v>26</v>
      </c>
      <c r="K40" s="2" t="s">
        <v>298</v>
      </c>
      <c r="L40" s="1"/>
      <c r="M40" s="1"/>
      <c r="N40" s="1"/>
      <c r="O40" s="1"/>
      <c r="P40" s="1"/>
      <c r="Q40" s="1"/>
      <c r="R40" s="1"/>
      <c r="S40" s="3"/>
      <c r="T40" s="7"/>
    </row>
    <row r="41" spans="1:29" s="8" customFormat="1" ht="66" customHeight="1" x14ac:dyDescent="0.25">
      <c r="A41" s="100" t="s">
        <v>45</v>
      </c>
      <c r="B41" s="104" t="s">
        <v>46</v>
      </c>
      <c r="C41" s="105"/>
      <c r="D41" s="105"/>
      <c r="E41" s="105"/>
      <c r="F41" s="106"/>
      <c r="G41" s="100"/>
      <c r="H41" s="101"/>
      <c r="I41" s="107"/>
      <c r="J41" s="100"/>
      <c r="K41" s="105"/>
      <c r="L41" s="105"/>
      <c r="M41" s="105"/>
      <c r="N41" s="105"/>
      <c r="O41" s="105"/>
      <c r="P41" s="105"/>
      <c r="Q41" s="105"/>
      <c r="R41" s="105"/>
      <c r="S41" s="107"/>
      <c r="T41" s="7"/>
    </row>
    <row r="42" spans="1:29" s="8" customFormat="1" ht="94.5" x14ac:dyDescent="0.25">
      <c r="A42" s="6" t="s">
        <v>47</v>
      </c>
      <c r="B42" s="11" t="s">
        <v>741</v>
      </c>
      <c r="C42" s="17" t="s">
        <v>129</v>
      </c>
      <c r="D42" s="35" t="s">
        <v>404</v>
      </c>
      <c r="E42" s="17" t="s">
        <v>315</v>
      </c>
      <c r="F42" s="20" t="s">
        <v>235</v>
      </c>
      <c r="G42" s="47" t="s">
        <v>131</v>
      </c>
      <c r="H42" s="343"/>
      <c r="I42" s="346"/>
      <c r="J42" s="6">
        <v>27</v>
      </c>
      <c r="K42" s="57" t="s">
        <v>299</v>
      </c>
      <c r="L42" s="345"/>
      <c r="M42" s="343"/>
      <c r="N42" s="343"/>
      <c r="O42" s="343"/>
      <c r="P42" s="343"/>
      <c r="Q42" s="343"/>
      <c r="R42" s="344"/>
      <c r="S42" s="346"/>
      <c r="T42" s="7"/>
    </row>
    <row r="43" spans="1:29" s="8" customFormat="1" ht="110.25" x14ac:dyDescent="0.25">
      <c r="A43" s="6" t="s">
        <v>742</v>
      </c>
      <c r="B43" s="17" t="s">
        <v>743</v>
      </c>
      <c r="C43" s="17" t="s">
        <v>442</v>
      </c>
      <c r="D43" s="46" t="s">
        <v>404</v>
      </c>
      <c r="E43" s="17" t="s">
        <v>744</v>
      </c>
      <c r="F43" s="473" t="s">
        <v>235</v>
      </c>
      <c r="G43" s="352" t="s">
        <v>131</v>
      </c>
      <c r="H43" s="48"/>
      <c r="I43" s="38"/>
      <c r="J43" s="6">
        <v>27</v>
      </c>
      <c r="K43" s="57" t="s">
        <v>299</v>
      </c>
      <c r="L43" s="13">
        <v>50</v>
      </c>
      <c r="M43" s="2" t="s">
        <v>182</v>
      </c>
      <c r="N43" s="1"/>
      <c r="O43" s="1"/>
      <c r="P43" s="1"/>
      <c r="Q43" s="1"/>
      <c r="R43" s="1"/>
      <c r="S43" s="142"/>
      <c r="T43" s="7"/>
      <c r="AC43" s="171"/>
    </row>
    <row r="44" spans="1:29" s="8" customFormat="1" ht="110.25" x14ac:dyDescent="0.25">
      <c r="A44" s="12" t="s">
        <v>745</v>
      </c>
      <c r="B44" s="34" t="s">
        <v>458</v>
      </c>
      <c r="C44" s="35" t="s">
        <v>459</v>
      </c>
      <c r="D44" s="35" t="s">
        <v>404</v>
      </c>
      <c r="E44" s="35" t="s">
        <v>155</v>
      </c>
      <c r="F44" s="20" t="s">
        <v>235</v>
      </c>
      <c r="G44" s="47" t="s">
        <v>131</v>
      </c>
      <c r="H44" s="48" t="s">
        <v>107</v>
      </c>
      <c r="I44" s="38"/>
      <c r="J44" s="6">
        <v>27</v>
      </c>
      <c r="K44" s="57" t="s">
        <v>299</v>
      </c>
      <c r="L44" s="13">
        <v>50</v>
      </c>
      <c r="M44" s="2" t="s">
        <v>182</v>
      </c>
      <c r="N44" s="1"/>
      <c r="O44" s="1"/>
      <c r="P44" s="1"/>
      <c r="Q44" s="1"/>
      <c r="R44" s="1"/>
      <c r="S44" s="3"/>
      <c r="T44" s="7"/>
    </row>
    <row r="45" spans="1:29" s="8" customFormat="1" ht="97.5" customHeight="1" x14ac:dyDescent="0.25">
      <c r="A45" s="12" t="s">
        <v>747</v>
      </c>
      <c r="B45" s="17" t="s">
        <v>748</v>
      </c>
      <c r="C45" s="17" t="s">
        <v>749</v>
      </c>
      <c r="D45" s="46" t="s">
        <v>404</v>
      </c>
      <c r="E45" s="17" t="s">
        <v>373</v>
      </c>
      <c r="F45" s="473" t="s">
        <v>235</v>
      </c>
      <c r="G45" s="47" t="s">
        <v>131</v>
      </c>
      <c r="H45" s="23"/>
      <c r="I45" s="165"/>
      <c r="J45" s="6">
        <v>27</v>
      </c>
      <c r="K45" s="57" t="s">
        <v>299</v>
      </c>
      <c r="L45" s="13">
        <v>50</v>
      </c>
      <c r="M45" s="2" t="s">
        <v>182</v>
      </c>
      <c r="N45" s="1"/>
      <c r="O45" s="1"/>
      <c r="P45" s="1"/>
      <c r="Q45" s="1"/>
      <c r="R45" s="1"/>
      <c r="S45" s="143"/>
      <c r="T45" s="7"/>
    </row>
    <row r="46" spans="1:29" s="8" customFormat="1" ht="78.75" x14ac:dyDescent="0.25">
      <c r="A46" s="12" t="s">
        <v>750</v>
      </c>
      <c r="B46" s="17" t="s">
        <v>751</v>
      </c>
      <c r="C46" s="17" t="s">
        <v>752</v>
      </c>
      <c r="D46" s="35" t="s">
        <v>404</v>
      </c>
      <c r="E46" s="35" t="s">
        <v>754</v>
      </c>
      <c r="F46" s="473" t="s">
        <v>235</v>
      </c>
      <c r="G46" s="47" t="s">
        <v>131</v>
      </c>
      <c r="H46" s="347"/>
      <c r="I46" s="349"/>
      <c r="J46" s="6">
        <v>27</v>
      </c>
      <c r="K46" s="57" t="s">
        <v>299</v>
      </c>
      <c r="L46" s="13">
        <v>50</v>
      </c>
      <c r="M46" s="2" t="s">
        <v>182</v>
      </c>
      <c r="N46" s="347"/>
      <c r="O46" s="347"/>
      <c r="P46" s="347"/>
      <c r="Q46" s="347"/>
      <c r="R46" s="348"/>
      <c r="S46" s="349"/>
      <c r="T46" s="7"/>
    </row>
    <row r="47" spans="1:29" s="8" customFormat="1" ht="50.25" customHeight="1" x14ac:dyDescent="0.25">
      <c r="A47" s="102" t="s">
        <v>48</v>
      </c>
      <c r="B47" s="126" t="s">
        <v>49</v>
      </c>
      <c r="C47" s="127"/>
      <c r="D47" s="127"/>
      <c r="E47" s="127"/>
      <c r="F47" s="128"/>
      <c r="G47" s="102"/>
      <c r="H47" s="103"/>
      <c r="I47" s="129"/>
      <c r="J47" s="170"/>
      <c r="K47" s="172"/>
      <c r="L47" s="127"/>
      <c r="M47" s="127"/>
      <c r="N47" s="127"/>
      <c r="O47" s="127"/>
      <c r="P47" s="127"/>
      <c r="Q47" s="127"/>
      <c r="R47" s="127"/>
      <c r="S47" s="129"/>
      <c r="T47" s="7"/>
    </row>
    <row r="48" spans="1:29" s="8" customFormat="1" ht="98.25" customHeight="1" x14ac:dyDescent="0.25">
      <c r="A48" s="100" t="s">
        <v>50</v>
      </c>
      <c r="B48" s="104" t="s">
        <v>51</v>
      </c>
      <c r="C48" s="105"/>
      <c r="D48" s="105"/>
      <c r="E48" s="105"/>
      <c r="F48" s="106"/>
      <c r="G48" s="100"/>
      <c r="H48" s="101"/>
      <c r="I48" s="107"/>
      <c r="J48" s="108"/>
      <c r="K48" s="105"/>
      <c r="L48" s="105"/>
      <c r="M48" s="105"/>
      <c r="N48" s="105"/>
      <c r="O48" s="105"/>
      <c r="P48" s="105"/>
      <c r="Q48" s="105"/>
      <c r="R48" s="105"/>
      <c r="S48" s="107"/>
      <c r="T48" s="7"/>
    </row>
    <row r="49" spans="1:20" s="8" customFormat="1" ht="78.75" x14ac:dyDescent="0.25">
      <c r="A49" s="6" t="s">
        <v>901</v>
      </c>
      <c r="B49" s="2" t="s">
        <v>902</v>
      </c>
      <c r="C49" s="2" t="s">
        <v>903</v>
      </c>
      <c r="D49" s="2" t="s">
        <v>904</v>
      </c>
      <c r="E49" s="2" t="s">
        <v>315</v>
      </c>
      <c r="F49" s="9" t="s">
        <v>905</v>
      </c>
      <c r="G49" s="12" t="s">
        <v>131</v>
      </c>
      <c r="H49" s="15"/>
      <c r="I49" s="3"/>
      <c r="J49" s="13">
        <v>47</v>
      </c>
      <c r="K49" s="2" t="s">
        <v>310</v>
      </c>
      <c r="L49" s="1"/>
      <c r="M49" s="1"/>
      <c r="N49" s="1"/>
      <c r="O49" s="1"/>
      <c r="P49" s="1"/>
      <c r="Q49" s="1"/>
      <c r="R49" s="1"/>
      <c r="S49" s="3"/>
      <c r="T49" s="7"/>
    </row>
    <row r="50" spans="1:20" s="8" customFormat="1" ht="63" x14ac:dyDescent="0.25">
      <c r="A50" s="6" t="s">
        <v>907</v>
      </c>
      <c r="B50" s="17" t="s">
        <v>908</v>
      </c>
      <c r="C50" s="17" t="s">
        <v>442</v>
      </c>
      <c r="D50" s="17" t="s">
        <v>904</v>
      </c>
      <c r="E50" s="17" t="s">
        <v>316</v>
      </c>
      <c r="F50" s="472" t="s">
        <v>905</v>
      </c>
      <c r="G50" s="500" t="s">
        <v>131</v>
      </c>
      <c r="H50" s="15"/>
      <c r="I50" s="3"/>
      <c r="J50" s="13">
        <v>47</v>
      </c>
      <c r="K50" s="2" t="s">
        <v>923</v>
      </c>
      <c r="L50" s="1"/>
      <c r="M50" s="1"/>
      <c r="N50" s="1"/>
      <c r="O50" s="1"/>
      <c r="P50" s="1"/>
      <c r="Q50" s="1"/>
      <c r="R50" s="1"/>
      <c r="S50" s="3"/>
      <c r="T50" s="7"/>
    </row>
    <row r="51" spans="1:20" s="8" customFormat="1" ht="94.5" x14ac:dyDescent="0.25">
      <c r="A51" s="6" t="s">
        <v>910</v>
      </c>
      <c r="B51" s="501" t="s">
        <v>911</v>
      </c>
      <c r="C51" s="502" t="s">
        <v>912</v>
      </c>
      <c r="D51" s="486" t="s">
        <v>904</v>
      </c>
      <c r="E51" s="486" t="s">
        <v>160</v>
      </c>
      <c r="F51" s="501" t="s">
        <v>905</v>
      </c>
      <c r="G51" s="500" t="s">
        <v>131</v>
      </c>
      <c r="H51" s="15"/>
      <c r="I51" s="3"/>
      <c r="J51" s="13">
        <v>47</v>
      </c>
      <c r="K51" s="502" t="s">
        <v>310</v>
      </c>
      <c r="L51" s="1"/>
      <c r="M51" s="1"/>
      <c r="N51" s="1"/>
      <c r="O51" s="1"/>
      <c r="P51" s="1"/>
      <c r="Q51" s="1"/>
      <c r="R51" s="1"/>
      <c r="S51" s="3"/>
      <c r="T51" s="7"/>
    </row>
    <row r="52" spans="1:20" s="8" customFormat="1" ht="90" x14ac:dyDescent="0.25">
      <c r="A52" s="6" t="s">
        <v>914</v>
      </c>
      <c r="B52" s="503" t="s">
        <v>915</v>
      </c>
      <c r="C52" s="503" t="s">
        <v>916</v>
      </c>
      <c r="D52" s="503" t="s">
        <v>904</v>
      </c>
      <c r="E52" s="503" t="s">
        <v>149</v>
      </c>
      <c r="F52" s="504" t="s">
        <v>905</v>
      </c>
      <c r="G52" s="505" t="s">
        <v>131</v>
      </c>
      <c r="H52" s="15"/>
      <c r="I52" s="3"/>
      <c r="J52" s="13">
        <v>47</v>
      </c>
      <c r="K52" s="2" t="s">
        <v>310</v>
      </c>
      <c r="L52" s="1"/>
      <c r="M52" s="1"/>
      <c r="N52" s="1"/>
      <c r="O52" s="1"/>
      <c r="P52" s="1"/>
      <c r="Q52" s="1"/>
      <c r="R52" s="1"/>
      <c r="S52" s="3"/>
      <c r="T52" s="7"/>
    </row>
    <row r="53" spans="1:20" s="8" customFormat="1" ht="94.5" x14ac:dyDescent="0.25">
      <c r="A53" s="6" t="s">
        <v>917</v>
      </c>
      <c r="B53" s="506" t="s">
        <v>918</v>
      </c>
      <c r="C53" s="17" t="s">
        <v>919</v>
      </c>
      <c r="D53" s="17" t="s">
        <v>904</v>
      </c>
      <c r="E53" s="17" t="s">
        <v>373</v>
      </c>
      <c r="F53" s="507" t="s">
        <v>905</v>
      </c>
      <c r="G53" s="500" t="s">
        <v>131</v>
      </c>
      <c r="H53" s="15"/>
      <c r="I53" s="508"/>
      <c r="J53" s="509">
        <v>47</v>
      </c>
      <c r="K53" s="17" t="s">
        <v>310</v>
      </c>
      <c r="L53" s="240">
        <v>50</v>
      </c>
      <c r="M53" s="17" t="s">
        <v>182</v>
      </c>
      <c r="N53" s="1"/>
      <c r="O53" s="1"/>
      <c r="P53" s="1"/>
      <c r="Q53" s="1"/>
      <c r="R53" s="1"/>
      <c r="S53" s="3"/>
      <c r="T53" s="7"/>
    </row>
    <row r="54" spans="1:20" s="8" customFormat="1" ht="95.25" thickBot="1" x14ac:dyDescent="0.3">
      <c r="A54" s="6" t="s">
        <v>920</v>
      </c>
      <c r="B54" s="17" t="s">
        <v>921</v>
      </c>
      <c r="C54" s="2" t="s">
        <v>922</v>
      </c>
      <c r="D54" s="2" t="s">
        <v>904</v>
      </c>
      <c r="E54" s="2" t="s">
        <v>363</v>
      </c>
      <c r="F54" s="9" t="s">
        <v>905</v>
      </c>
      <c r="G54" s="510" t="s">
        <v>131</v>
      </c>
      <c r="H54" s="495"/>
      <c r="I54" s="89"/>
      <c r="J54" s="13">
        <v>47</v>
      </c>
      <c r="K54" s="2" t="s">
        <v>310</v>
      </c>
      <c r="L54" s="1">
        <v>50</v>
      </c>
      <c r="M54" s="2" t="s">
        <v>182</v>
      </c>
      <c r="N54" s="1"/>
      <c r="O54" s="1"/>
      <c r="P54" s="1"/>
      <c r="Q54" s="1"/>
      <c r="R54" s="1"/>
      <c r="S54" s="3"/>
      <c r="T54" s="7"/>
    </row>
    <row r="55" spans="1:20" s="8" customFormat="1" ht="114.75" customHeight="1" x14ac:dyDescent="0.25">
      <c r="A55" s="100" t="s">
        <v>52</v>
      </c>
      <c r="B55" s="104" t="s">
        <v>53</v>
      </c>
      <c r="C55" s="105"/>
      <c r="D55" s="105"/>
      <c r="E55" s="105"/>
      <c r="F55" s="106"/>
      <c r="G55" s="100"/>
      <c r="H55" s="101"/>
      <c r="I55" s="107"/>
      <c r="J55" s="108"/>
      <c r="K55" s="105"/>
      <c r="L55" s="105"/>
      <c r="M55" s="105"/>
      <c r="N55" s="105"/>
      <c r="O55" s="105"/>
      <c r="P55" s="105"/>
      <c r="Q55" s="105"/>
      <c r="R55" s="105"/>
      <c r="S55" s="107"/>
      <c r="T55" s="7"/>
    </row>
    <row r="56" spans="1:20" s="8" customFormat="1" ht="189" x14ac:dyDescent="0.25">
      <c r="A56" s="6" t="s">
        <v>934</v>
      </c>
      <c r="B56" s="2" t="s">
        <v>940</v>
      </c>
      <c r="C56" s="2" t="s">
        <v>129</v>
      </c>
      <c r="D56" s="2" t="s">
        <v>904</v>
      </c>
      <c r="E56" s="2" t="s">
        <v>315</v>
      </c>
      <c r="F56" s="2" t="s">
        <v>941</v>
      </c>
      <c r="G56" s="2" t="s">
        <v>131</v>
      </c>
      <c r="H56" s="15"/>
      <c r="I56" s="3"/>
      <c r="J56" s="13">
        <v>47</v>
      </c>
      <c r="K56" s="2" t="s">
        <v>310</v>
      </c>
      <c r="L56" s="1"/>
      <c r="M56" s="1"/>
      <c r="N56" s="1"/>
      <c r="O56" s="1"/>
      <c r="P56" s="1"/>
      <c r="Q56" s="1"/>
      <c r="R56" s="1"/>
      <c r="S56" s="3"/>
      <c r="T56" s="7"/>
    </row>
    <row r="57" spans="1:20" s="8" customFormat="1" ht="189" x14ac:dyDescent="0.25">
      <c r="A57" s="6" t="s">
        <v>935</v>
      </c>
      <c r="B57" s="2" t="s">
        <v>942</v>
      </c>
      <c r="C57" s="17" t="s">
        <v>442</v>
      </c>
      <c r="D57" s="17" t="s">
        <v>904</v>
      </c>
      <c r="E57" s="17" t="s">
        <v>316</v>
      </c>
      <c r="F57" s="9" t="s">
        <v>941</v>
      </c>
      <c r="G57" s="6"/>
      <c r="H57" s="15"/>
      <c r="I57" s="3"/>
      <c r="J57" s="13">
        <v>47</v>
      </c>
      <c r="K57" s="2" t="s">
        <v>310</v>
      </c>
      <c r="L57" s="1">
        <v>50</v>
      </c>
      <c r="M57" s="2" t="s">
        <v>182</v>
      </c>
      <c r="N57" s="1"/>
      <c r="O57" s="1"/>
      <c r="P57" s="1"/>
      <c r="Q57" s="1"/>
      <c r="R57" s="1"/>
      <c r="S57" s="3"/>
      <c r="T57" s="7"/>
    </row>
    <row r="58" spans="1:20" s="8" customFormat="1" ht="157.5" x14ac:dyDescent="0.25">
      <c r="A58" s="6" t="s">
        <v>936</v>
      </c>
      <c r="B58" s="524" t="s">
        <v>943</v>
      </c>
      <c r="C58" s="416" t="s">
        <v>154</v>
      </c>
      <c r="D58" s="486" t="s">
        <v>944</v>
      </c>
      <c r="E58" s="486" t="s">
        <v>160</v>
      </c>
      <c r="F58" s="525" t="s">
        <v>948</v>
      </c>
      <c r="G58" s="6" t="s">
        <v>131</v>
      </c>
      <c r="H58" s="15"/>
      <c r="I58" s="3"/>
      <c r="J58" s="13">
        <v>47</v>
      </c>
      <c r="K58" s="524" t="s">
        <v>310</v>
      </c>
      <c r="L58" s="1"/>
      <c r="M58" s="1"/>
      <c r="N58" s="1"/>
      <c r="O58" s="1"/>
      <c r="P58" s="1"/>
      <c r="Q58" s="1"/>
      <c r="R58" s="1"/>
      <c r="S58" s="3"/>
      <c r="T58" s="7"/>
    </row>
    <row r="59" spans="1:20" s="8" customFormat="1" ht="189" x14ac:dyDescent="0.25">
      <c r="A59" s="6" t="s">
        <v>937</v>
      </c>
      <c r="B59" s="17" t="s">
        <v>946</v>
      </c>
      <c r="C59" s="17" t="s">
        <v>403</v>
      </c>
      <c r="D59" s="17" t="s">
        <v>904</v>
      </c>
      <c r="E59" s="17" t="s">
        <v>149</v>
      </c>
      <c r="F59" s="15" t="s">
        <v>941</v>
      </c>
      <c r="G59" s="15" t="s">
        <v>131</v>
      </c>
      <c r="H59" s="15"/>
      <c r="I59" s="3"/>
      <c r="J59" s="13">
        <v>47</v>
      </c>
      <c r="K59" s="2" t="s">
        <v>310</v>
      </c>
      <c r="L59" s="2"/>
      <c r="M59" s="2"/>
      <c r="N59" s="2"/>
      <c r="O59" s="2"/>
      <c r="P59" s="2"/>
      <c r="Q59" s="2"/>
      <c r="R59" s="1"/>
      <c r="S59" s="3"/>
      <c r="T59" s="7"/>
    </row>
    <row r="60" spans="1:20" s="8" customFormat="1" ht="173.25" x14ac:dyDescent="0.25">
      <c r="A60" s="6" t="s">
        <v>938</v>
      </c>
      <c r="B60" s="2" t="s">
        <v>947</v>
      </c>
      <c r="C60" s="285" t="s">
        <v>375</v>
      </c>
      <c r="D60" s="17" t="s">
        <v>904</v>
      </c>
      <c r="E60" s="285" t="s">
        <v>373</v>
      </c>
      <c r="F60" s="285" t="s">
        <v>948</v>
      </c>
      <c r="G60" s="6" t="s">
        <v>131</v>
      </c>
      <c r="H60" s="15"/>
      <c r="I60" s="3"/>
      <c r="J60" s="13">
        <v>47</v>
      </c>
      <c r="K60" s="2" t="s">
        <v>310</v>
      </c>
      <c r="L60" s="1">
        <v>50</v>
      </c>
      <c r="M60" s="2" t="s">
        <v>182</v>
      </c>
      <c r="N60" s="1"/>
      <c r="O60" s="1"/>
      <c r="P60" s="1"/>
      <c r="Q60" s="1"/>
      <c r="R60" s="1"/>
      <c r="S60" s="3"/>
      <c r="T60" s="7"/>
    </row>
    <row r="61" spans="1:20" s="8" customFormat="1" ht="173.25" x14ac:dyDescent="0.25">
      <c r="A61" s="6" t="s">
        <v>939</v>
      </c>
      <c r="B61" s="17" t="s">
        <v>949</v>
      </c>
      <c r="C61" s="17" t="s">
        <v>950</v>
      </c>
      <c r="D61" s="220" t="s">
        <v>951</v>
      </c>
      <c r="E61" s="220" t="s">
        <v>363</v>
      </c>
      <c r="F61" s="17" t="s">
        <v>952</v>
      </c>
      <c r="G61" s="15" t="s">
        <v>131</v>
      </c>
      <c r="H61" s="15"/>
      <c r="I61" s="3"/>
      <c r="J61" s="13">
        <v>47</v>
      </c>
      <c r="K61" s="2" t="s">
        <v>310</v>
      </c>
      <c r="L61" s="13">
        <v>50</v>
      </c>
      <c r="M61" s="2" t="s">
        <v>182</v>
      </c>
      <c r="N61" s="1"/>
      <c r="O61" s="1"/>
      <c r="P61" s="1"/>
      <c r="Q61" s="1"/>
      <c r="R61" s="1"/>
      <c r="S61" s="3"/>
      <c r="T61" s="7"/>
    </row>
    <row r="62" spans="1:20" s="8" customFormat="1" ht="78.75" x14ac:dyDescent="0.25">
      <c r="A62" s="539" t="s">
        <v>972</v>
      </c>
      <c r="B62" s="540" t="s">
        <v>971</v>
      </c>
      <c r="C62" s="540"/>
      <c r="D62" s="541"/>
      <c r="E62" s="541"/>
      <c r="F62" s="546"/>
      <c r="G62" s="547"/>
      <c r="H62" s="542"/>
      <c r="I62" s="548"/>
      <c r="J62" s="549"/>
      <c r="K62" s="541"/>
      <c r="L62" s="549"/>
      <c r="M62" s="541"/>
      <c r="N62" s="550"/>
      <c r="O62" s="550"/>
      <c r="P62" s="550"/>
      <c r="Q62" s="550"/>
      <c r="R62" s="550"/>
      <c r="S62" s="548"/>
      <c r="T62" s="7"/>
    </row>
    <row r="63" spans="1:20" s="8" customFormat="1" ht="110.25" x14ac:dyDescent="0.25">
      <c r="A63" s="558" t="s">
        <v>973</v>
      </c>
      <c r="B63" s="559" t="s">
        <v>974</v>
      </c>
      <c r="C63" s="559" t="s">
        <v>975</v>
      </c>
      <c r="D63" s="560" t="s">
        <v>904</v>
      </c>
      <c r="E63" s="560" t="s">
        <v>315</v>
      </c>
      <c r="F63" s="565" t="s">
        <v>263</v>
      </c>
      <c r="G63" s="566" t="s">
        <v>131</v>
      </c>
      <c r="H63" s="561"/>
      <c r="I63" s="567"/>
      <c r="J63" s="568">
        <v>27</v>
      </c>
      <c r="K63" s="560" t="s">
        <v>1017</v>
      </c>
      <c r="L63" s="568"/>
      <c r="M63" s="560"/>
      <c r="N63" s="569"/>
      <c r="O63" s="569"/>
      <c r="P63" s="569"/>
      <c r="Q63" s="569"/>
      <c r="R63" s="569"/>
      <c r="S63" s="567"/>
      <c r="T63" s="7"/>
    </row>
    <row r="64" spans="1:20" s="8" customFormat="1" ht="110.25" x14ac:dyDescent="0.25">
      <c r="A64" s="558" t="s">
        <v>976</v>
      </c>
      <c r="B64" s="559" t="s">
        <v>977</v>
      </c>
      <c r="C64" s="559" t="s">
        <v>978</v>
      </c>
      <c r="D64" s="560" t="s">
        <v>904</v>
      </c>
      <c r="E64" s="560" t="s">
        <v>315</v>
      </c>
      <c r="F64" s="559" t="s">
        <v>263</v>
      </c>
      <c r="G64" s="561" t="s">
        <v>131</v>
      </c>
      <c r="H64" s="561"/>
      <c r="I64" s="567"/>
      <c r="J64" s="568">
        <v>27</v>
      </c>
      <c r="K64" s="560" t="s">
        <v>1017</v>
      </c>
      <c r="L64" s="568"/>
      <c r="M64" s="560"/>
      <c r="N64" s="569"/>
      <c r="O64" s="569"/>
      <c r="P64" s="569"/>
      <c r="Q64" s="569"/>
      <c r="R64" s="569"/>
      <c r="S64" s="567"/>
      <c r="T64" s="7"/>
    </row>
    <row r="65" spans="1:20" s="8" customFormat="1" ht="94.5" x14ac:dyDescent="0.25">
      <c r="A65" s="558" t="s">
        <v>980</v>
      </c>
      <c r="B65" s="559" t="s">
        <v>981</v>
      </c>
      <c r="C65" s="559" t="s">
        <v>442</v>
      </c>
      <c r="D65" s="560" t="s">
        <v>904</v>
      </c>
      <c r="E65" s="560" t="s">
        <v>316</v>
      </c>
      <c r="F65" s="559" t="s">
        <v>263</v>
      </c>
      <c r="G65" s="566" t="s">
        <v>131</v>
      </c>
      <c r="H65" s="561"/>
      <c r="I65" s="567"/>
      <c r="J65" s="568">
        <v>27</v>
      </c>
      <c r="K65" s="560" t="s">
        <v>1017</v>
      </c>
      <c r="L65" s="568"/>
      <c r="M65" s="560"/>
      <c r="N65" s="569"/>
      <c r="O65" s="569"/>
      <c r="P65" s="569"/>
      <c r="Q65" s="569"/>
      <c r="R65" s="569"/>
      <c r="S65" s="567"/>
      <c r="T65" s="7"/>
    </row>
    <row r="66" spans="1:20" s="8" customFormat="1" ht="141.75" x14ac:dyDescent="0.25">
      <c r="A66" s="558" t="s">
        <v>983</v>
      </c>
      <c r="B66" s="559" t="s">
        <v>984</v>
      </c>
      <c r="C66" s="559" t="s">
        <v>985</v>
      </c>
      <c r="D66" s="560" t="s">
        <v>904</v>
      </c>
      <c r="E66" s="560" t="s">
        <v>160</v>
      </c>
      <c r="F66" s="559" t="s">
        <v>263</v>
      </c>
      <c r="G66" s="566" t="s">
        <v>131</v>
      </c>
      <c r="H66" s="561"/>
      <c r="I66" s="567"/>
      <c r="J66" s="568">
        <v>27</v>
      </c>
      <c r="K66" s="560" t="s">
        <v>1017</v>
      </c>
      <c r="L66" s="568"/>
      <c r="M66" s="560"/>
      <c r="N66" s="569"/>
      <c r="O66" s="569"/>
      <c r="P66" s="569"/>
      <c r="Q66" s="569"/>
      <c r="R66" s="569"/>
      <c r="S66" s="567"/>
      <c r="T66" s="7"/>
    </row>
    <row r="67" spans="1:20" s="8" customFormat="1" ht="94.5" x14ac:dyDescent="0.25">
      <c r="A67" s="558" t="s">
        <v>986</v>
      </c>
      <c r="B67" s="559" t="s">
        <v>987</v>
      </c>
      <c r="C67" s="559" t="s">
        <v>988</v>
      </c>
      <c r="D67" s="560" t="s">
        <v>904</v>
      </c>
      <c r="E67" s="560" t="s">
        <v>160</v>
      </c>
      <c r="F67" s="559" t="s">
        <v>263</v>
      </c>
      <c r="G67" s="566" t="s">
        <v>131</v>
      </c>
      <c r="H67" s="561"/>
      <c r="I67" s="567"/>
      <c r="J67" s="568">
        <v>27</v>
      </c>
      <c r="K67" s="560" t="s">
        <v>1017</v>
      </c>
      <c r="L67" s="568"/>
      <c r="M67" s="560"/>
      <c r="N67" s="569"/>
      <c r="O67" s="569"/>
      <c r="P67" s="569"/>
      <c r="Q67" s="569"/>
      <c r="R67" s="569"/>
      <c r="S67" s="567"/>
      <c r="T67" s="7"/>
    </row>
    <row r="68" spans="1:20" s="8" customFormat="1" ht="94.5" x14ac:dyDescent="0.25">
      <c r="A68" s="558" t="s">
        <v>989</v>
      </c>
      <c r="B68" s="559" t="s">
        <v>990</v>
      </c>
      <c r="C68" s="559" t="s">
        <v>991</v>
      </c>
      <c r="D68" s="560" t="s">
        <v>904</v>
      </c>
      <c r="E68" s="560" t="s">
        <v>160</v>
      </c>
      <c r="F68" s="559" t="s">
        <v>263</v>
      </c>
      <c r="G68" s="566" t="s">
        <v>131</v>
      </c>
      <c r="H68" s="561"/>
      <c r="I68" s="567"/>
      <c r="J68" s="568">
        <v>27</v>
      </c>
      <c r="K68" s="560" t="s">
        <v>1017</v>
      </c>
      <c r="L68" s="568"/>
      <c r="M68" s="560"/>
      <c r="N68" s="569"/>
      <c r="O68" s="569"/>
      <c r="P68" s="569"/>
      <c r="Q68" s="569"/>
      <c r="R68" s="569"/>
      <c r="S68" s="567"/>
      <c r="T68" s="7"/>
    </row>
    <row r="69" spans="1:20" s="8" customFormat="1" ht="78.75" x14ac:dyDescent="0.25">
      <c r="A69" s="558" t="s">
        <v>992</v>
      </c>
      <c r="B69" s="559" t="s">
        <v>993</v>
      </c>
      <c r="C69" s="559" t="s">
        <v>994</v>
      </c>
      <c r="D69" s="560" t="s">
        <v>904</v>
      </c>
      <c r="E69" s="560" t="s">
        <v>160</v>
      </c>
      <c r="F69" s="559" t="s">
        <v>263</v>
      </c>
      <c r="G69" s="566" t="s">
        <v>131</v>
      </c>
      <c r="H69" s="561"/>
      <c r="I69" s="567"/>
      <c r="J69" s="568">
        <v>27</v>
      </c>
      <c r="K69" s="560" t="s">
        <v>1017</v>
      </c>
      <c r="L69" s="568"/>
      <c r="M69" s="560"/>
      <c r="N69" s="569"/>
      <c r="O69" s="569"/>
      <c r="P69" s="569"/>
      <c r="Q69" s="569"/>
      <c r="R69" s="569"/>
      <c r="S69" s="567"/>
      <c r="T69" s="7"/>
    </row>
    <row r="70" spans="1:20" s="8" customFormat="1" ht="141.75" x14ac:dyDescent="0.25">
      <c r="A70" s="558" t="s">
        <v>995</v>
      </c>
      <c r="B70" s="559" t="s">
        <v>996</v>
      </c>
      <c r="C70" s="559" t="s">
        <v>997</v>
      </c>
      <c r="D70" s="560" t="s">
        <v>904</v>
      </c>
      <c r="E70" s="560" t="s">
        <v>160</v>
      </c>
      <c r="F70" s="559" t="s">
        <v>263</v>
      </c>
      <c r="G70" s="566" t="s">
        <v>131</v>
      </c>
      <c r="H70" s="561"/>
      <c r="I70" s="567"/>
      <c r="J70" s="568">
        <v>27</v>
      </c>
      <c r="K70" s="560" t="s">
        <v>1017</v>
      </c>
      <c r="L70" s="568"/>
      <c r="M70" s="560"/>
      <c r="N70" s="569"/>
      <c r="O70" s="569"/>
      <c r="P70" s="569"/>
      <c r="Q70" s="569"/>
      <c r="R70" s="569"/>
      <c r="S70" s="567"/>
      <c r="T70" s="7"/>
    </row>
    <row r="71" spans="1:20" s="8" customFormat="1" ht="157.5" x14ac:dyDescent="0.25">
      <c r="A71" s="558" t="s">
        <v>998</v>
      </c>
      <c r="B71" s="559" t="s">
        <v>999</v>
      </c>
      <c r="C71" s="559" t="s">
        <v>1000</v>
      </c>
      <c r="D71" s="560" t="s">
        <v>904</v>
      </c>
      <c r="E71" s="560" t="s">
        <v>160</v>
      </c>
      <c r="F71" s="559" t="s">
        <v>263</v>
      </c>
      <c r="G71" s="566" t="s">
        <v>131</v>
      </c>
      <c r="H71" s="561"/>
      <c r="I71" s="567"/>
      <c r="J71" s="568">
        <v>27</v>
      </c>
      <c r="K71" s="560" t="s">
        <v>1017</v>
      </c>
      <c r="L71" s="568"/>
      <c r="M71" s="560"/>
      <c r="N71" s="569"/>
      <c r="O71" s="569"/>
      <c r="P71" s="569"/>
      <c r="Q71" s="569"/>
      <c r="R71" s="569"/>
      <c r="S71" s="567"/>
      <c r="T71" s="7"/>
    </row>
    <row r="72" spans="1:20" s="8" customFormat="1" ht="110.25" x14ac:dyDescent="0.25">
      <c r="A72" s="558" t="s">
        <v>1001</v>
      </c>
      <c r="B72" s="559" t="s">
        <v>1002</v>
      </c>
      <c r="C72" s="559" t="s">
        <v>1003</v>
      </c>
      <c r="D72" s="560" t="s">
        <v>904</v>
      </c>
      <c r="E72" s="560" t="s">
        <v>149</v>
      </c>
      <c r="F72" s="559" t="s">
        <v>263</v>
      </c>
      <c r="G72" s="566" t="s">
        <v>131</v>
      </c>
      <c r="H72" s="561"/>
      <c r="I72" s="567"/>
      <c r="J72" s="568">
        <v>27</v>
      </c>
      <c r="K72" s="560" t="s">
        <v>1017</v>
      </c>
      <c r="L72" s="568">
        <v>50</v>
      </c>
      <c r="M72" s="560" t="s">
        <v>1018</v>
      </c>
      <c r="N72" s="569"/>
      <c r="O72" s="569"/>
      <c r="P72" s="569"/>
      <c r="Q72" s="569"/>
      <c r="R72" s="569"/>
      <c r="S72" s="567"/>
      <c r="T72" s="7"/>
    </row>
    <row r="73" spans="1:20" s="8" customFormat="1" ht="110.25" x14ac:dyDescent="0.25">
      <c r="A73" s="558" t="s">
        <v>1004</v>
      </c>
      <c r="B73" s="559" t="s">
        <v>1005</v>
      </c>
      <c r="C73" s="559" t="s">
        <v>1006</v>
      </c>
      <c r="D73" s="560" t="s">
        <v>904</v>
      </c>
      <c r="E73" s="560" t="s">
        <v>149</v>
      </c>
      <c r="F73" s="559" t="s">
        <v>263</v>
      </c>
      <c r="G73" s="566" t="s">
        <v>131</v>
      </c>
      <c r="H73" s="561"/>
      <c r="I73" s="567"/>
      <c r="J73" s="568">
        <v>27</v>
      </c>
      <c r="K73" s="560" t="s">
        <v>1017</v>
      </c>
      <c r="L73" s="568">
        <v>50</v>
      </c>
      <c r="M73" s="560" t="s">
        <v>1018</v>
      </c>
      <c r="N73" s="569"/>
      <c r="O73" s="569"/>
      <c r="P73" s="569"/>
      <c r="Q73" s="569"/>
      <c r="R73" s="569"/>
      <c r="S73" s="567"/>
      <c r="T73" s="7"/>
    </row>
    <row r="74" spans="1:20" s="8" customFormat="1" ht="94.5" x14ac:dyDescent="0.25">
      <c r="A74" s="558" t="s">
        <v>1007</v>
      </c>
      <c r="B74" s="559" t="s">
        <v>1008</v>
      </c>
      <c r="C74" s="559" t="s">
        <v>1009</v>
      </c>
      <c r="D74" s="560" t="s">
        <v>904</v>
      </c>
      <c r="E74" s="560" t="s">
        <v>373</v>
      </c>
      <c r="F74" s="559" t="s">
        <v>263</v>
      </c>
      <c r="G74" s="561" t="s">
        <v>131</v>
      </c>
      <c r="H74" s="561"/>
      <c r="I74" s="567"/>
      <c r="J74" s="568">
        <v>27</v>
      </c>
      <c r="K74" s="560" t="s">
        <v>1017</v>
      </c>
      <c r="L74" s="568">
        <v>47</v>
      </c>
      <c r="M74" s="560" t="s">
        <v>1019</v>
      </c>
      <c r="N74" s="569"/>
      <c r="O74" s="569"/>
      <c r="P74" s="569"/>
      <c r="Q74" s="569"/>
      <c r="R74" s="569"/>
      <c r="S74" s="567"/>
      <c r="T74" s="7"/>
    </row>
    <row r="75" spans="1:20" s="8" customFormat="1" ht="141.75" x14ac:dyDescent="0.25">
      <c r="A75" s="558" t="s">
        <v>1010</v>
      </c>
      <c r="B75" s="559" t="s">
        <v>1011</v>
      </c>
      <c r="C75" s="559" t="s">
        <v>997</v>
      </c>
      <c r="D75" s="560" t="s">
        <v>904</v>
      </c>
      <c r="E75" s="560" t="s">
        <v>363</v>
      </c>
      <c r="F75" s="559" t="s">
        <v>263</v>
      </c>
      <c r="G75" s="561" t="s">
        <v>131</v>
      </c>
      <c r="H75" s="561"/>
      <c r="I75" s="567"/>
      <c r="J75" s="568">
        <v>27</v>
      </c>
      <c r="K75" s="560" t="s">
        <v>1017</v>
      </c>
      <c r="L75" s="568"/>
      <c r="M75" s="560"/>
      <c r="N75" s="569"/>
      <c r="O75" s="569"/>
      <c r="P75" s="569"/>
      <c r="Q75" s="569"/>
      <c r="R75" s="569"/>
      <c r="S75" s="567"/>
      <c r="T75" s="7"/>
    </row>
    <row r="76" spans="1:20" s="8" customFormat="1" ht="141.75" x14ac:dyDescent="0.25">
      <c r="A76" s="558" t="s">
        <v>1012</v>
      </c>
      <c r="B76" s="559" t="s">
        <v>1013</v>
      </c>
      <c r="C76" s="559" t="s">
        <v>950</v>
      </c>
      <c r="D76" s="560" t="s">
        <v>904</v>
      </c>
      <c r="E76" s="560" t="s">
        <v>363</v>
      </c>
      <c r="F76" s="559" t="s">
        <v>263</v>
      </c>
      <c r="G76" s="566" t="s">
        <v>131</v>
      </c>
      <c r="H76" s="561"/>
      <c r="I76" s="567"/>
      <c r="J76" s="568">
        <v>27</v>
      </c>
      <c r="K76" s="560" t="s">
        <v>1017</v>
      </c>
      <c r="L76" s="568"/>
      <c r="M76" s="560"/>
      <c r="N76" s="569"/>
      <c r="O76" s="569"/>
      <c r="P76" s="569"/>
      <c r="Q76" s="569"/>
      <c r="R76" s="569"/>
      <c r="S76" s="567"/>
      <c r="T76" s="7"/>
    </row>
    <row r="77" spans="1:20" s="8" customFormat="1" ht="94.5" x14ac:dyDescent="0.25">
      <c r="A77" s="558" t="s">
        <v>1014</v>
      </c>
      <c r="B77" s="559" t="s">
        <v>1015</v>
      </c>
      <c r="C77" s="559" t="s">
        <v>1016</v>
      </c>
      <c r="D77" s="560" t="s">
        <v>904</v>
      </c>
      <c r="E77" s="560" t="s">
        <v>363</v>
      </c>
      <c r="F77" s="559" t="s">
        <v>263</v>
      </c>
      <c r="G77" s="566" t="s">
        <v>131</v>
      </c>
      <c r="H77" s="561"/>
      <c r="I77" s="567"/>
      <c r="J77" s="568">
        <v>27</v>
      </c>
      <c r="K77" s="560" t="s">
        <v>1017</v>
      </c>
      <c r="L77" s="568"/>
      <c r="M77" s="560"/>
      <c r="N77" s="569"/>
      <c r="O77" s="569"/>
      <c r="P77" s="569"/>
      <c r="Q77" s="569"/>
      <c r="R77" s="569"/>
      <c r="S77" s="567"/>
      <c r="T77" s="7"/>
    </row>
    <row r="78" spans="1:20" s="8" customFormat="1" ht="103.5" customHeight="1" x14ac:dyDescent="0.25">
      <c r="A78" s="98" t="s">
        <v>54</v>
      </c>
      <c r="B78" s="121" t="s">
        <v>693</v>
      </c>
      <c r="C78" s="122"/>
      <c r="D78" s="122"/>
      <c r="E78" s="122"/>
      <c r="F78" s="123"/>
      <c r="G78" s="98"/>
      <c r="H78" s="99"/>
      <c r="I78" s="124"/>
      <c r="J78" s="125"/>
      <c r="K78" s="122"/>
      <c r="L78" s="122"/>
      <c r="M78" s="122"/>
      <c r="N78" s="122"/>
      <c r="O78" s="122"/>
      <c r="P78" s="122"/>
      <c r="Q78" s="122"/>
      <c r="R78" s="122"/>
      <c r="S78" s="124"/>
      <c r="T78" s="7"/>
    </row>
    <row r="79" spans="1:20" s="8" customFormat="1" ht="159" customHeight="1" thickBot="1" x14ac:dyDescent="0.3">
      <c r="A79" s="102" t="s">
        <v>55</v>
      </c>
      <c r="B79" s="126" t="s">
        <v>56</v>
      </c>
      <c r="C79" s="127"/>
      <c r="D79" s="127"/>
      <c r="E79" s="127"/>
      <c r="F79" s="128"/>
      <c r="G79" s="477"/>
      <c r="H79" s="478"/>
      <c r="I79" s="479"/>
      <c r="J79" s="130"/>
      <c r="K79" s="127"/>
      <c r="L79" s="127"/>
      <c r="M79" s="127"/>
      <c r="N79" s="127"/>
      <c r="O79" s="127"/>
      <c r="P79" s="127"/>
      <c r="Q79" s="127"/>
      <c r="R79" s="127"/>
      <c r="S79" s="129"/>
      <c r="T79" s="7"/>
    </row>
    <row r="80" spans="1:20" s="8" customFormat="1" ht="78" customHeight="1" x14ac:dyDescent="0.25">
      <c r="A80" s="100" t="s">
        <v>57</v>
      </c>
      <c r="B80" s="104" t="s">
        <v>58</v>
      </c>
      <c r="C80" s="105"/>
      <c r="D80" s="105"/>
      <c r="E80" s="105"/>
      <c r="F80" s="106"/>
      <c r="G80" s="474"/>
      <c r="H80" s="475"/>
      <c r="I80" s="476"/>
      <c r="J80" s="108"/>
      <c r="K80" s="105"/>
      <c r="L80" s="105"/>
      <c r="M80" s="105"/>
      <c r="N80" s="105"/>
      <c r="O80" s="105"/>
      <c r="P80" s="105"/>
      <c r="Q80" s="105"/>
      <c r="R80" s="105"/>
      <c r="S80" s="107"/>
      <c r="T80" s="7"/>
    </row>
    <row r="81" spans="1:20" s="8" customFormat="1" ht="150" x14ac:dyDescent="0.25">
      <c r="A81" s="47" t="s">
        <v>60</v>
      </c>
      <c r="B81" s="34" t="s">
        <v>793</v>
      </c>
      <c r="C81" s="35" t="s">
        <v>154</v>
      </c>
      <c r="D81" s="35" t="s">
        <v>130</v>
      </c>
      <c r="E81" s="35" t="s">
        <v>155</v>
      </c>
      <c r="F81" s="60" t="s">
        <v>156</v>
      </c>
      <c r="G81" s="47" t="s">
        <v>131</v>
      </c>
      <c r="H81" s="48" t="s">
        <v>107</v>
      </c>
      <c r="I81" s="38"/>
      <c r="J81" s="61">
        <v>34</v>
      </c>
      <c r="K81" s="57" t="str">
        <f>IF(ISERROR(INDEX('[1]8 lentele'!$B:$B,MATCH('[1]3 lentele'!J47,'[1]8 lentele'!$A:$A,0))),"",INDEX('[1]8 lentele'!$B:$B,MATCH('[1]3 lentele'!J47,'[1]8 lentele'!$A:$A,0)))</f>
        <v>Kitos viešosios infrastruktūros modernizavimas (viešosios erdvės): visuomeninės, komercinės ir bendro naudojimo paskirties teritorijos</v>
      </c>
      <c r="L81" s="1">
        <v>29</v>
      </c>
      <c r="M81" s="57" t="str">
        <f>IF(ISERROR(INDEX('[1]8 lentele'!$B:$B,MATCH('[1]3 lentele'!L47,'[1]8 lentele'!$A:$A,0))),"",INDEX('[1]8 lentele'!$B:$B,MATCH('[1]3 lentele'!L47,'[1]8 lentele'!$A:$A,0)))</f>
        <v>Kitos viešosios infrastruktūros modernizavimas (viešosios erdvės): gyvenamosios paskirties teritorijos</v>
      </c>
      <c r="N81" s="593"/>
      <c r="O81" s="594"/>
      <c r="P81" s="1"/>
      <c r="Q81" s="1"/>
      <c r="R81" s="1"/>
      <c r="S81" s="3"/>
      <c r="T81" s="7"/>
    </row>
    <row r="82" spans="1:20" s="8" customFormat="1" ht="188.25" customHeight="1" x14ac:dyDescent="0.25">
      <c r="A82" s="47" t="s">
        <v>161</v>
      </c>
      <c r="B82" s="46" t="s">
        <v>792</v>
      </c>
      <c r="C82" s="35" t="s">
        <v>154</v>
      </c>
      <c r="D82" s="35" t="s">
        <v>130</v>
      </c>
      <c r="E82" s="35" t="s">
        <v>155</v>
      </c>
      <c r="F82" s="60" t="s">
        <v>156</v>
      </c>
      <c r="G82" s="47" t="s">
        <v>131</v>
      </c>
      <c r="H82" s="48" t="s">
        <v>107</v>
      </c>
      <c r="I82" s="38"/>
      <c r="J82" s="61">
        <v>29</v>
      </c>
      <c r="K82" s="57" t="str">
        <f>IF(ISERROR(INDEX('[1]8 lentele'!$B:$B,MATCH('[1]3 lentele'!J48,'[1]8 lentele'!$A:$A,0))),"",INDEX('[1]8 lentele'!$B:$B,MATCH('[1]3 lentele'!J48,'[1]8 lentele'!$A:$A,0)))</f>
        <v>Kitos viešosios infrastruktūros modernizavimas (viešosios erdvės): rekreacinės teritorijos ir gamtinis karkasas</v>
      </c>
      <c r="L82" s="1">
        <v>28</v>
      </c>
      <c r="M82" s="57" t="str">
        <f>IF(ISERROR(INDEX('[1]8 lentele'!$B:$B,MATCH('[1]3 lentele'!L48,'[1]8 lentele'!$A:$A,0))),"",INDEX('[1]8 lentele'!$B:$B,MATCH('[1]3 lentele'!L48,'[1]8 lentele'!$A:$A,0)))</f>
        <v>Kitos viešosios infrastruktūros modernizavimas (viešosios erdvės): gyvenamosios paskirties teritorijos</v>
      </c>
      <c r="N82" s="1">
        <v>12</v>
      </c>
      <c r="O82" s="57" t="str">
        <f>IF(ISERROR(INDEX('[1]8 lentele'!$B:$B,MATCH('[1]3 lentele'!N48,'[1]8 lentele'!$A:$A,0))),"",INDEX('[1]8 lentele'!$B:$B,MATCH('[1]3 lentele'!N48,'[1]8 lentele'!$A:$A,0)))</f>
        <v>Darnaus judumo priemonės miestuose (pėsčiųjų ir dviračių takų infrastruktūra, Park and Ride, Bike and Ride aikštelės, elektromobilių įkrovimo stotelių įrengimas ir kita)</v>
      </c>
      <c r="P82" s="1"/>
      <c r="Q82" s="1"/>
      <c r="R82" s="1"/>
      <c r="S82" s="3"/>
      <c r="T82" s="7"/>
    </row>
    <row r="83" spans="1:20" s="8" customFormat="1" ht="167.25" customHeight="1" x14ac:dyDescent="0.25">
      <c r="A83" s="47" t="s">
        <v>162</v>
      </c>
      <c r="B83" s="46" t="s">
        <v>794</v>
      </c>
      <c r="C83" s="35" t="s">
        <v>154</v>
      </c>
      <c r="D83" s="35" t="s">
        <v>130</v>
      </c>
      <c r="E83" s="35" t="s">
        <v>155</v>
      </c>
      <c r="F83" s="60" t="s">
        <v>156</v>
      </c>
      <c r="G83" s="47" t="s">
        <v>131</v>
      </c>
      <c r="H83" s="48" t="s">
        <v>107</v>
      </c>
      <c r="I83" s="38"/>
      <c r="J83" s="61">
        <v>29</v>
      </c>
      <c r="K83" s="57" t="str">
        <f>IF(ISERROR(INDEX('[1]8 lentele'!$B:$B,MATCH('[1]3 lentele'!J49,'[1]8 lentele'!$A:$A,0))),"",INDEX('[1]8 lentele'!$B:$B,MATCH('[1]3 lentele'!J49,'[1]8 lentele'!$A:$A,0)))</f>
        <v>Kitos viešosios infrastruktūros modernizavimas (viešosios erdvės): rekreacinės teritorijos ir gamtinis karkasas</v>
      </c>
      <c r="L83" s="1">
        <v>28</v>
      </c>
      <c r="M83" s="57" t="str">
        <f>IF(ISERROR(INDEX('[1]8 lentele'!$B:$B,MATCH('[1]3 lentele'!L49,'[1]8 lentele'!$A:$A,0))),"",INDEX('[1]8 lentele'!$B:$B,MATCH('[1]3 lentele'!L49,'[1]8 lentele'!$A:$A,0)))</f>
        <v>Kitos viešosios infrastruktūros modernizavimas (viešosios erdvės): visuomeninės, komercinės ir bendro naudojimo paskirties teritorijos</v>
      </c>
      <c r="N83" s="1">
        <v>50</v>
      </c>
      <c r="O83" s="57" t="str">
        <f>IF(ISERROR(INDEX('[1]8 lentele'!$B:$B,MATCH('[1]3 lentele'!N49,'[1]8 lentele'!$A:$A,0))),"",INDEX('[1]8 lentele'!$B:$B,MATCH('[1]3 lentele'!N49,'[1]8 lentele'!$A:$A,0)))</f>
        <v>Darnaus judumo priemonės miestuose (pėsčiųjų ir dviračių takų infrastruktūra, Park and Ride, Bike and Ride aikštelės, elektromobilių įkrovimo stotelių įrengimas ir kita)</v>
      </c>
      <c r="P83" s="1"/>
      <c r="Q83" s="1"/>
      <c r="R83" s="1"/>
      <c r="S83" s="3"/>
      <c r="T83" s="7"/>
    </row>
    <row r="84" spans="1:20" s="8" customFormat="1" ht="192" customHeight="1" x14ac:dyDescent="0.25">
      <c r="A84" s="47" t="s">
        <v>163</v>
      </c>
      <c r="B84" s="46" t="s">
        <v>795</v>
      </c>
      <c r="C84" s="35" t="s">
        <v>154</v>
      </c>
      <c r="D84" s="35" t="s">
        <v>130</v>
      </c>
      <c r="E84" s="35" t="s">
        <v>155</v>
      </c>
      <c r="F84" s="60" t="s">
        <v>156</v>
      </c>
      <c r="G84" s="47" t="s">
        <v>131</v>
      </c>
      <c r="H84" s="48" t="s">
        <v>107</v>
      </c>
      <c r="I84" s="38"/>
      <c r="J84" s="61">
        <v>29</v>
      </c>
      <c r="K84" s="57" t="str">
        <f>IF(ISERROR(INDEX('[1]8 lentele'!$B:$B,MATCH('[1]3 lentele'!J50,'[1]8 lentele'!$A:$A,0))),"",INDEX('[1]8 lentele'!$B:$B,MATCH('[1]3 lentele'!J50,'[1]8 lentele'!$A:$A,0)))</f>
        <v>Kitos viešosios infrastruktūros modernizavimas (viešosios erdvės): gyvenamosios paskirties teritorijos</v>
      </c>
      <c r="L84" s="1">
        <v>30</v>
      </c>
      <c r="M84" s="2" t="s">
        <v>218</v>
      </c>
      <c r="N84" s="1">
        <v>12</v>
      </c>
      <c r="O84" s="57" t="str">
        <f>IF(ISERROR(INDEX('[1]8 lentele'!$B:$B,MATCH('[1]3 lentele'!N50,'[1]8 lentele'!$A:$A,0))),"",INDEX('[1]8 lentele'!$B:$B,MATCH('[1]3 lentele'!N50,'[1]8 lentele'!$A:$A,0)))</f>
        <v>Darnaus judumo priemonės miestuose (pėsčiųjų ir dviračių takų infrastruktūra, Park and Ride, Bike and Ride aikštelės, elektromobilių įkrovimo stotelių įrengimas ir kita)</v>
      </c>
      <c r="P84" s="1"/>
      <c r="Q84" s="57"/>
      <c r="R84" s="1"/>
      <c r="S84" s="3"/>
      <c r="T84" s="7"/>
    </row>
    <row r="85" spans="1:20" s="8" customFormat="1" ht="238.5" customHeight="1" x14ac:dyDescent="0.25">
      <c r="A85" s="47" t="s">
        <v>164</v>
      </c>
      <c r="B85" s="46" t="s">
        <v>796</v>
      </c>
      <c r="C85" s="35" t="s">
        <v>154</v>
      </c>
      <c r="D85" s="35" t="s">
        <v>130</v>
      </c>
      <c r="E85" s="35" t="s">
        <v>155</v>
      </c>
      <c r="F85" s="60" t="s">
        <v>156</v>
      </c>
      <c r="G85" s="47" t="s">
        <v>131</v>
      </c>
      <c r="H85" s="48" t="s">
        <v>107</v>
      </c>
      <c r="I85" s="38"/>
      <c r="J85" s="61">
        <v>29</v>
      </c>
      <c r="K85" s="57" t="s">
        <v>481</v>
      </c>
      <c r="L85" s="1">
        <v>28</v>
      </c>
      <c r="M85" s="57" t="s">
        <v>482</v>
      </c>
      <c r="N85" s="1">
        <v>19</v>
      </c>
      <c r="O85" s="416" t="s">
        <v>1030</v>
      </c>
      <c r="P85" s="1"/>
      <c r="Q85" s="416"/>
      <c r="R85" s="1"/>
      <c r="S85" s="3"/>
      <c r="T85" s="7"/>
    </row>
    <row r="86" spans="1:20" s="8" customFormat="1" ht="171" customHeight="1" x14ac:dyDescent="0.25">
      <c r="A86" s="47" t="s">
        <v>165</v>
      </c>
      <c r="B86" s="46" t="s">
        <v>157</v>
      </c>
      <c r="C86" s="35" t="s">
        <v>154</v>
      </c>
      <c r="D86" s="35" t="s">
        <v>130</v>
      </c>
      <c r="E86" s="35" t="s">
        <v>155</v>
      </c>
      <c r="F86" s="60" t="s">
        <v>156</v>
      </c>
      <c r="G86" s="47" t="s">
        <v>131</v>
      </c>
      <c r="H86" s="48" t="s">
        <v>107</v>
      </c>
      <c r="I86" s="38"/>
      <c r="J86" s="61">
        <v>28</v>
      </c>
      <c r="K86" s="57" t="str">
        <f>IF(ISERROR(INDEX('[1]8 lentele'!$B:$B,MATCH('[1]3 lentele'!J52,'[1]8 lentele'!$A:$A,0))),"",INDEX('[1]8 lentele'!$B:$B,MATCH('[1]3 lentele'!J52,'[1]8 lentele'!$A:$A,0)))</f>
        <v>Viešoji verslui skirta infrastruktūra (pramoniniai parkai, pramonės zonos ir pan.)</v>
      </c>
      <c r="L86" s="1">
        <v>12</v>
      </c>
      <c r="M86" s="57" t="str">
        <f>IF(ISERROR(INDEX('[1]8 lentele'!$B:$B,MATCH('[1]3 lentele'!L52,'[1]8 lentele'!$A:$A,0))),"",INDEX('[1]8 lentele'!$B:$B,MATCH('[1]3 lentele'!L52,'[1]8 lentele'!$A:$A,0)))</f>
        <v>Vietinės reikšmės keliai ir gatvės (rekonstrukcija)</v>
      </c>
      <c r="N86" s="1">
        <v>19</v>
      </c>
      <c r="O86" s="57" t="s">
        <v>483</v>
      </c>
      <c r="P86" s="1"/>
      <c r="Q86" s="1"/>
      <c r="R86" s="1"/>
      <c r="S86" s="3"/>
      <c r="T86" s="7"/>
    </row>
    <row r="87" spans="1:20" s="8" customFormat="1" ht="187.5" customHeight="1" x14ac:dyDescent="0.25">
      <c r="A87" s="47" t="s">
        <v>166</v>
      </c>
      <c r="B87" s="46" t="s">
        <v>797</v>
      </c>
      <c r="C87" s="35" t="s">
        <v>154</v>
      </c>
      <c r="D87" s="35" t="s">
        <v>130</v>
      </c>
      <c r="E87" s="35" t="s">
        <v>155</v>
      </c>
      <c r="F87" s="60" t="s">
        <v>156</v>
      </c>
      <c r="G87" s="47" t="s">
        <v>131</v>
      </c>
      <c r="H87" s="48" t="s">
        <v>107</v>
      </c>
      <c r="I87" s="38"/>
      <c r="J87" s="61">
        <v>34</v>
      </c>
      <c r="K87" s="57" t="str">
        <f>IF(ISERROR(INDEX('[1]8 lentele'!$B:$B,MATCH('[1]3 lentele'!J53,'[1]8 lentele'!$A:$A,0))),"",INDEX('[1]8 lentele'!$B:$B,MATCH('[1]3 lentele'!J53,'[1]8 lentele'!$A:$A,0)))</f>
        <v>Kitos viešosios infrastruktūros modernizavimas (viešosios erdvės): visuomeninės, komercinės ir bendro naudojimo paskirties teritorijos</v>
      </c>
      <c r="L87" s="1">
        <v>28</v>
      </c>
      <c r="M87" s="57" t="str">
        <f>IF(ISERROR(INDEX('[1]8 lentele'!$B:$B,MATCH('[1]3 lentele'!L53,'[1]8 lentele'!$A:$A,0))),"",INDEX('[1]8 lentele'!$B:$B,MATCH('[1]3 lentele'!L53,'[1]8 lentele'!$A:$A,0)))</f>
        <v>Kitos viešosios infrastruktūros modernizavimas (viešosios erdvės): rekreacinės teritorijos ir gamtinis karkasas</v>
      </c>
      <c r="N87" s="1">
        <v>12</v>
      </c>
      <c r="O87" s="57" t="s">
        <v>385</v>
      </c>
      <c r="P87" s="1"/>
      <c r="Q87" s="1"/>
      <c r="R87" s="1"/>
      <c r="S87" s="3"/>
      <c r="T87" s="7"/>
    </row>
    <row r="88" spans="1:20" s="8" customFormat="1" ht="189" customHeight="1" x14ac:dyDescent="0.25">
      <c r="A88" s="47" t="s">
        <v>1031</v>
      </c>
      <c r="B88" s="46" t="s">
        <v>1032</v>
      </c>
      <c r="C88" s="46" t="s">
        <v>154</v>
      </c>
      <c r="D88" s="46" t="s">
        <v>130</v>
      </c>
      <c r="E88" s="46" t="s">
        <v>155</v>
      </c>
      <c r="F88" s="48" t="s">
        <v>156</v>
      </c>
      <c r="G88" s="48" t="s">
        <v>131</v>
      </c>
      <c r="H88" s="48" t="s">
        <v>107</v>
      </c>
      <c r="I88" s="38"/>
      <c r="J88" s="61">
        <v>29</v>
      </c>
      <c r="K88" s="2" t="s">
        <v>184</v>
      </c>
      <c r="L88" s="1">
        <v>12</v>
      </c>
      <c r="M88" s="57" t="s">
        <v>179</v>
      </c>
      <c r="N88" s="593"/>
      <c r="O88" s="594"/>
      <c r="P88" s="593"/>
      <c r="Q88" s="593"/>
      <c r="R88" s="593"/>
      <c r="S88" s="3"/>
      <c r="T88" s="7"/>
    </row>
    <row r="89" spans="1:20" s="8" customFormat="1" ht="179.25" customHeight="1" x14ac:dyDescent="0.25">
      <c r="A89" s="47" t="s">
        <v>167</v>
      </c>
      <c r="B89" s="46" t="s">
        <v>158</v>
      </c>
      <c r="C89" s="35" t="s">
        <v>154</v>
      </c>
      <c r="D89" s="35" t="s">
        <v>130</v>
      </c>
      <c r="E89" s="35" t="s">
        <v>155</v>
      </c>
      <c r="F89" s="60" t="s">
        <v>156</v>
      </c>
      <c r="G89" s="47" t="s">
        <v>131</v>
      </c>
      <c r="H89" s="48" t="s">
        <v>107</v>
      </c>
      <c r="I89" s="38"/>
      <c r="J89" s="61">
        <v>29</v>
      </c>
      <c r="K89" s="57" t="str">
        <f>IF(ISERROR(INDEX('[1]8 lentele'!$B:$B,MATCH('[1]3 lentele'!J55,'[1]8 lentele'!$A:$A,0))),"",INDEX('[1]8 lentele'!$B:$B,MATCH('[1]3 lentele'!J55,'[1]8 lentele'!$A:$A,0)))</f>
        <v>Kitos viešosios infrastruktūros modernizavimas (viešosios erdvės): visuomeninės, komercinės ir bendro naudojimo paskirties teritorijos</v>
      </c>
      <c r="L89" s="1">
        <v>36</v>
      </c>
      <c r="M89" s="57" t="str">
        <f>IF(ISERROR(INDEX('[1]8 lentele'!$B:$B,MATCH('[1]3 lentele'!L55,'[1]8 lentele'!$A:$A,0))),"",INDEX('[1]8 lentele'!$B:$B,MATCH('[1]3 lentele'!L55,'[1]8 lentele'!$A:$A,0)))</f>
        <v>Kitos viešosios infrastruktūros modernizavimas (viešosios erdvės): rekreacinės teritorijos ir gamtinis karkasas</v>
      </c>
      <c r="N89" s="1">
        <v>19</v>
      </c>
      <c r="O89" s="57" t="s">
        <v>385</v>
      </c>
      <c r="P89" s="1"/>
      <c r="Q89" s="1"/>
      <c r="R89" s="1"/>
      <c r="S89" s="3"/>
      <c r="T89" s="7"/>
    </row>
    <row r="90" spans="1:20" s="8" customFormat="1" ht="183" customHeight="1" x14ac:dyDescent="0.25">
      <c r="A90" s="47" t="s">
        <v>804</v>
      </c>
      <c r="B90" s="46" t="s">
        <v>159</v>
      </c>
      <c r="C90" s="35" t="s">
        <v>154</v>
      </c>
      <c r="D90" s="35" t="s">
        <v>130</v>
      </c>
      <c r="E90" s="35" t="s">
        <v>155</v>
      </c>
      <c r="F90" s="60" t="s">
        <v>156</v>
      </c>
      <c r="G90" s="47" t="s">
        <v>131</v>
      </c>
      <c r="H90" s="48" t="s">
        <v>107</v>
      </c>
      <c r="I90" s="38"/>
      <c r="J90" s="61">
        <v>28</v>
      </c>
      <c r="K90" s="57" t="str">
        <f>IF(ISERROR(INDEX('[1]8 lentele'!$B:$B,MATCH('[1]3 lentele'!J56,'[1]8 lentele'!$A:$A,0))),"",INDEX('[1]8 lentele'!$B:$B,MATCH('[1]3 lentele'!J56,'[1]8 lentele'!$A:$A,0)))</f>
        <v>Kitos viešosios infrastruktūros modernizavimas (pastatai ir statiniai): sveikatinimo ir sporto objektai</v>
      </c>
      <c r="L90" s="1">
        <v>29</v>
      </c>
      <c r="M90" s="57" t="str">
        <f>IF(ISERROR(INDEX('[1]8 lentele'!$B:$B,MATCH('[1]3 lentele'!L56,'[1]8 lentele'!$A:$A,0))),"",INDEX('[1]8 lentele'!$B:$B,MATCH('[1]3 lentele'!L56,'[1]8 lentele'!$A:$A,0)))</f>
        <v>Kitos viešosios infrastruktūros modernizavimas (viešosios erdvės): visuomeninės, komercinės ir bendro naudojimo paskirties teritorijos</v>
      </c>
      <c r="N90" s="1">
        <v>19</v>
      </c>
      <c r="O90" s="57" t="s">
        <v>385</v>
      </c>
      <c r="P90" s="1"/>
      <c r="Q90" s="1"/>
      <c r="R90" s="1"/>
      <c r="S90" s="3"/>
      <c r="T90" s="7"/>
    </row>
    <row r="91" spans="1:20" s="8" customFormat="1" ht="186" customHeight="1" x14ac:dyDescent="0.25">
      <c r="A91" s="47" t="s">
        <v>801</v>
      </c>
      <c r="B91" s="46" t="s">
        <v>798</v>
      </c>
      <c r="C91" s="35" t="s">
        <v>154</v>
      </c>
      <c r="D91" s="35" t="s">
        <v>130</v>
      </c>
      <c r="E91" s="35" t="s">
        <v>155</v>
      </c>
      <c r="F91" s="60" t="s">
        <v>156</v>
      </c>
      <c r="G91" s="47" t="s">
        <v>131</v>
      </c>
      <c r="H91" s="48" t="s">
        <v>107</v>
      </c>
      <c r="I91" s="38"/>
      <c r="J91" s="61">
        <v>29</v>
      </c>
      <c r="K91" s="57" t="str">
        <f>IF(ISERROR(INDEX('[1]8 lentele'!$B:$B,MATCH('[1]3 lentele'!J57,'[1]8 lentele'!$A:$A,0))),"",INDEX('[1]8 lentele'!$B:$B,MATCH('[1]3 lentele'!J57,'[1]8 lentele'!$A:$A,0)))</f>
        <v>Kitos viešosios infrastruktūros modernizavimas (viešosios erdvės): pramoninių, buvusių karinių, inžinerinių ir pan. objektų teritorijų pritaikymas ar konversija</v>
      </c>
      <c r="L91" s="1">
        <v>30</v>
      </c>
      <c r="M91" s="2" t="s">
        <v>218</v>
      </c>
      <c r="N91" s="1">
        <v>19</v>
      </c>
      <c r="O91" s="57" t="s">
        <v>385</v>
      </c>
      <c r="P91" s="1"/>
      <c r="Q91" s="1"/>
      <c r="R91" s="1"/>
      <c r="S91" s="3"/>
      <c r="T91" s="7"/>
    </row>
    <row r="92" spans="1:20" s="8" customFormat="1" ht="184.5" customHeight="1" x14ac:dyDescent="0.25">
      <c r="A92" s="47" t="s">
        <v>802</v>
      </c>
      <c r="B92" s="46" t="s">
        <v>799</v>
      </c>
      <c r="C92" s="35" t="s">
        <v>154</v>
      </c>
      <c r="D92" s="35" t="s">
        <v>130</v>
      </c>
      <c r="E92" s="35" t="s">
        <v>155</v>
      </c>
      <c r="F92" s="60" t="s">
        <v>156</v>
      </c>
      <c r="G92" s="47" t="s">
        <v>131</v>
      </c>
      <c r="H92" s="48" t="s">
        <v>107</v>
      </c>
      <c r="I92" s="38"/>
      <c r="J92" s="61">
        <v>28</v>
      </c>
      <c r="K92" s="57" t="str">
        <f>IF(ISERROR(INDEX('[1]8 lentele'!$B:$B,MATCH('[1]3 lentele'!J58,'[1]8 lentele'!$A:$A,0))),"",INDEX('[1]8 lentele'!$B:$B,MATCH('[1]3 lentele'!J58,'[1]8 lentele'!$A:$A,0)))</f>
        <v>Kitos viešosios infrastruktūros modernizavimas (viešosios erdvės): pramoninių, buvusių karinių, inžinerinių ir pan. objektų teritorijų pritaikymas ar konversija</v>
      </c>
      <c r="L92" s="1">
        <v>30</v>
      </c>
      <c r="M92" s="2" t="s">
        <v>218</v>
      </c>
      <c r="N92" s="1">
        <v>19</v>
      </c>
      <c r="O92" s="57" t="s">
        <v>385</v>
      </c>
      <c r="P92" s="1"/>
      <c r="Q92" s="1"/>
      <c r="R92" s="1"/>
      <c r="S92" s="3"/>
      <c r="T92" s="7"/>
    </row>
    <row r="93" spans="1:20" s="8" customFormat="1" ht="168.75" customHeight="1" x14ac:dyDescent="0.25">
      <c r="A93" s="47" t="s">
        <v>803</v>
      </c>
      <c r="B93" s="46" t="s">
        <v>800</v>
      </c>
      <c r="C93" s="35" t="s">
        <v>154</v>
      </c>
      <c r="D93" s="35" t="s">
        <v>130</v>
      </c>
      <c r="E93" s="35" t="s">
        <v>155</v>
      </c>
      <c r="F93" s="60" t="s">
        <v>156</v>
      </c>
      <c r="G93" s="47" t="s">
        <v>131</v>
      </c>
      <c r="H93" s="48" t="s">
        <v>107</v>
      </c>
      <c r="I93" s="38"/>
      <c r="J93" s="61">
        <v>28</v>
      </c>
      <c r="K93" s="2" t="s">
        <v>226</v>
      </c>
      <c r="L93" s="1">
        <v>29</v>
      </c>
      <c r="M93" s="2" t="s">
        <v>184</v>
      </c>
      <c r="N93" s="1">
        <v>19</v>
      </c>
      <c r="O93" s="57" t="s">
        <v>385</v>
      </c>
      <c r="P93" s="1"/>
      <c r="Q93" s="1"/>
      <c r="R93" s="1"/>
      <c r="S93" s="3"/>
      <c r="T93" s="7"/>
    </row>
    <row r="94" spans="1:20" s="8" customFormat="1" ht="245.25" customHeight="1" x14ac:dyDescent="0.25">
      <c r="A94" s="47" t="s">
        <v>1029</v>
      </c>
      <c r="B94" s="34" t="s">
        <v>1033</v>
      </c>
      <c r="C94" s="46" t="s">
        <v>154</v>
      </c>
      <c r="D94" s="46" t="s">
        <v>130</v>
      </c>
      <c r="E94" s="46" t="s">
        <v>155</v>
      </c>
      <c r="F94" s="46" t="s">
        <v>156</v>
      </c>
      <c r="G94" s="48" t="s">
        <v>131</v>
      </c>
      <c r="H94" s="48" t="s">
        <v>107</v>
      </c>
      <c r="I94" s="38"/>
      <c r="J94" s="61">
        <v>29</v>
      </c>
      <c r="K94" s="2" t="s">
        <v>184</v>
      </c>
      <c r="L94" s="1">
        <v>19</v>
      </c>
      <c r="M94" s="416" t="s">
        <v>1030</v>
      </c>
      <c r="N94" s="1"/>
      <c r="O94" s="57"/>
      <c r="P94" s="1"/>
      <c r="Q94" s="1"/>
      <c r="R94" s="1"/>
      <c r="S94" s="3"/>
      <c r="T94" s="7"/>
    </row>
    <row r="95" spans="1:20" s="8" customFormat="1" ht="83.25" customHeight="1" x14ac:dyDescent="0.25">
      <c r="A95" s="100" t="s">
        <v>59</v>
      </c>
      <c r="B95" s="104" t="s">
        <v>61</v>
      </c>
      <c r="C95" s="105"/>
      <c r="D95" s="105"/>
      <c r="E95" s="105"/>
      <c r="F95" s="106"/>
      <c r="G95" s="100"/>
      <c r="H95" s="101"/>
      <c r="I95" s="107"/>
      <c r="J95" s="108"/>
      <c r="K95" s="105"/>
      <c r="L95" s="105"/>
      <c r="M95" s="105"/>
      <c r="N95" s="105"/>
      <c r="O95" s="105"/>
      <c r="P95" s="105"/>
      <c r="Q95" s="105"/>
      <c r="R95" s="105"/>
      <c r="S95" s="107"/>
      <c r="T95" s="7"/>
    </row>
    <row r="96" spans="1:20" s="8" customFormat="1" ht="188.25" customHeight="1" x14ac:dyDescent="0.25">
      <c r="A96" s="6" t="s">
        <v>541</v>
      </c>
      <c r="B96" s="2" t="s">
        <v>168</v>
      </c>
      <c r="C96" s="2" t="s">
        <v>129</v>
      </c>
      <c r="D96" s="2" t="s">
        <v>130</v>
      </c>
      <c r="E96" s="2" t="s">
        <v>315</v>
      </c>
      <c r="F96" s="4" t="s">
        <v>132</v>
      </c>
      <c r="G96" s="6" t="s">
        <v>131</v>
      </c>
      <c r="H96" s="15" t="s">
        <v>107</v>
      </c>
      <c r="I96" s="3"/>
      <c r="J96" s="13">
        <v>29</v>
      </c>
      <c r="K96" s="2" t="s">
        <v>184</v>
      </c>
      <c r="L96" s="1">
        <v>28</v>
      </c>
      <c r="M96" s="2" t="s">
        <v>226</v>
      </c>
      <c r="N96" s="1"/>
      <c r="O96" s="1"/>
      <c r="P96" s="1"/>
      <c r="Q96" s="1"/>
      <c r="R96" s="1"/>
      <c r="S96" s="3"/>
      <c r="T96" s="7"/>
    </row>
    <row r="97" spans="1:20" s="8" customFormat="1" ht="173.25" customHeight="1" x14ac:dyDescent="0.25">
      <c r="A97" s="6" t="s">
        <v>542</v>
      </c>
      <c r="B97" s="2" t="s">
        <v>169</v>
      </c>
      <c r="C97" s="2" t="s">
        <v>129</v>
      </c>
      <c r="D97" s="2" t="s">
        <v>130</v>
      </c>
      <c r="E97" s="2" t="s">
        <v>315</v>
      </c>
      <c r="F97" s="4" t="s">
        <v>132</v>
      </c>
      <c r="G97" s="6" t="s">
        <v>131</v>
      </c>
      <c r="H97" s="15" t="s">
        <v>107</v>
      </c>
      <c r="I97" s="3"/>
      <c r="J97" s="13">
        <v>29</v>
      </c>
      <c r="K97" s="2" t="s">
        <v>184</v>
      </c>
      <c r="L97" s="1">
        <v>30</v>
      </c>
      <c r="M97" s="2" t="s">
        <v>218</v>
      </c>
      <c r="N97" s="1"/>
      <c r="O97" s="1"/>
      <c r="P97" s="1"/>
      <c r="Q97" s="1"/>
      <c r="R97" s="1"/>
      <c r="S97" s="3"/>
      <c r="T97" s="7"/>
    </row>
    <row r="98" spans="1:20" s="8" customFormat="1" ht="142.5" customHeight="1" x14ac:dyDescent="0.25">
      <c r="A98" s="6" t="s">
        <v>543</v>
      </c>
      <c r="B98" s="2" t="s">
        <v>511</v>
      </c>
      <c r="C98" s="2" t="s">
        <v>129</v>
      </c>
      <c r="D98" s="2" t="s">
        <v>130</v>
      </c>
      <c r="E98" s="2" t="s">
        <v>315</v>
      </c>
      <c r="F98" s="4" t="s">
        <v>132</v>
      </c>
      <c r="G98" s="6" t="s">
        <v>131</v>
      </c>
      <c r="H98" s="15" t="s">
        <v>107</v>
      </c>
      <c r="I98" s="3"/>
      <c r="J98" s="14">
        <v>30</v>
      </c>
      <c r="K98" s="2" t="s">
        <v>218</v>
      </c>
      <c r="L98" s="1"/>
      <c r="M98" s="2"/>
      <c r="N98" s="1"/>
      <c r="O98" s="1"/>
      <c r="P98" s="1"/>
      <c r="Q98" s="1"/>
      <c r="R98" s="1"/>
      <c r="S98" s="3"/>
      <c r="T98" s="7"/>
    </row>
    <row r="99" spans="1:20" s="8" customFormat="1" ht="173.25" x14ac:dyDescent="0.25">
      <c r="A99" s="6" t="s">
        <v>544</v>
      </c>
      <c r="B99" s="2" t="s">
        <v>170</v>
      </c>
      <c r="C99" s="2" t="s">
        <v>129</v>
      </c>
      <c r="D99" s="2" t="s">
        <v>130</v>
      </c>
      <c r="E99" s="2" t="s">
        <v>315</v>
      </c>
      <c r="F99" s="4" t="s">
        <v>132</v>
      </c>
      <c r="G99" s="6" t="s">
        <v>131</v>
      </c>
      <c r="H99" s="15" t="s">
        <v>107</v>
      </c>
      <c r="I99" s="3"/>
      <c r="J99" s="13">
        <v>29</v>
      </c>
      <c r="K99" s="2" t="s">
        <v>184</v>
      </c>
      <c r="L99" s="1">
        <v>28</v>
      </c>
      <c r="M99" s="2" t="s">
        <v>226</v>
      </c>
      <c r="N99" s="1"/>
      <c r="O99" s="1"/>
      <c r="P99" s="1"/>
      <c r="Q99" s="1"/>
      <c r="R99" s="1"/>
      <c r="S99" s="3"/>
      <c r="T99" s="7"/>
    </row>
    <row r="100" spans="1:20" s="8" customFormat="1" ht="196.5" customHeight="1" x14ac:dyDescent="0.25">
      <c r="A100" s="6" t="s">
        <v>545</v>
      </c>
      <c r="B100" s="2" t="s">
        <v>171</v>
      </c>
      <c r="C100" s="2" t="s">
        <v>129</v>
      </c>
      <c r="D100" s="2" t="s">
        <v>130</v>
      </c>
      <c r="E100" s="2" t="s">
        <v>135</v>
      </c>
      <c r="F100" s="4" t="s">
        <v>132</v>
      </c>
      <c r="G100" s="6" t="s">
        <v>131</v>
      </c>
      <c r="H100" s="15" t="s">
        <v>107</v>
      </c>
      <c r="I100" s="3"/>
      <c r="J100" s="13">
        <v>32</v>
      </c>
      <c r="K100" s="11" t="s">
        <v>186</v>
      </c>
      <c r="L100" s="1">
        <v>29</v>
      </c>
      <c r="M100" s="2" t="s">
        <v>184</v>
      </c>
      <c r="N100" s="1"/>
      <c r="O100" s="1"/>
      <c r="P100" s="1"/>
      <c r="Q100" s="1"/>
      <c r="R100" s="1"/>
      <c r="S100" s="3"/>
      <c r="T100" s="7"/>
    </row>
    <row r="101" spans="1:20" s="8" customFormat="1" ht="182.25" customHeight="1" x14ac:dyDescent="0.25">
      <c r="A101" s="6" t="s">
        <v>546</v>
      </c>
      <c r="B101" s="2" t="s">
        <v>133</v>
      </c>
      <c r="C101" s="2" t="s">
        <v>143</v>
      </c>
      <c r="D101" s="2" t="s">
        <v>130</v>
      </c>
      <c r="E101" s="2" t="s">
        <v>316</v>
      </c>
      <c r="F101" s="4" t="s">
        <v>132</v>
      </c>
      <c r="G101" s="6" t="s">
        <v>131</v>
      </c>
      <c r="H101" s="15" t="s">
        <v>107</v>
      </c>
      <c r="I101" s="3"/>
      <c r="J101" s="13">
        <v>31</v>
      </c>
      <c r="K101" s="2" t="s">
        <v>178</v>
      </c>
      <c r="L101" s="1">
        <v>12</v>
      </c>
      <c r="M101" s="39" t="s">
        <v>179</v>
      </c>
      <c r="N101" s="1">
        <v>40</v>
      </c>
      <c r="O101" s="39" t="s">
        <v>180</v>
      </c>
      <c r="P101" s="1">
        <v>7</v>
      </c>
      <c r="Q101" s="39" t="s">
        <v>181</v>
      </c>
      <c r="R101" s="1">
        <v>50</v>
      </c>
      <c r="S101" s="40" t="s">
        <v>182</v>
      </c>
      <c r="T101" s="7"/>
    </row>
    <row r="102" spans="1:20" s="8" customFormat="1" ht="175.5" customHeight="1" x14ac:dyDescent="0.25">
      <c r="A102" s="6" t="s">
        <v>547</v>
      </c>
      <c r="B102" s="2" t="s">
        <v>930</v>
      </c>
      <c r="C102" s="2" t="s">
        <v>143</v>
      </c>
      <c r="D102" s="2" t="s">
        <v>130</v>
      </c>
      <c r="E102" s="2" t="s">
        <v>136</v>
      </c>
      <c r="F102" s="4" t="s">
        <v>132</v>
      </c>
      <c r="G102" s="6" t="s">
        <v>131</v>
      </c>
      <c r="H102" s="15" t="s">
        <v>107</v>
      </c>
      <c r="I102" s="3"/>
      <c r="J102" s="13">
        <v>29</v>
      </c>
      <c r="K102" s="2" t="s">
        <v>184</v>
      </c>
      <c r="L102" s="1">
        <v>9</v>
      </c>
      <c r="M102" s="511" t="s">
        <v>284</v>
      </c>
      <c r="N102" s="1">
        <v>50</v>
      </c>
      <c r="O102" s="39" t="s">
        <v>182</v>
      </c>
      <c r="P102" s="1"/>
      <c r="Q102" s="1"/>
      <c r="R102" s="1"/>
      <c r="S102" s="3"/>
      <c r="T102" s="7"/>
    </row>
    <row r="103" spans="1:20" s="8" customFormat="1" ht="186.75" customHeight="1" x14ac:dyDescent="0.25">
      <c r="A103" s="6" t="s">
        <v>548</v>
      </c>
      <c r="B103" s="2" t="s">
        <v>137</v>
      </c>
      <c r="C103" s="2" t="s">
        <v>134</v>
      </c>
      <c r="D103" s="2" t="s">
        <v>130</v>
      </c>
      <c r="E103" s="2" t="s">
        <v>316</v>
      </c>
      <c r="F103" s="4" t="s">
        <v>132</v>
      </c>
      <c r="G103" s="6" t="s">
        <v>131</v>
      </c>
      <c r="H103" s="15" t="s">
        <v>107</v>
      </c>
      <c r="I103" s="3"/>
      <c r="J103" s="13">
        <v>29</v>
      </c>
      <c r="K103" s="2" t="s">
        <v>184</v>
      </c>
      <c r="L103" s="1">
        <v>12</v>
      </c>
      <c r="M103" s="39" t="s">
        <v>179</v>
      </c>
      <c r="N103" s="1">
        <v>50</v>
      </c>
      <c r="O103" s="39" t="s">
        <v>182</v>
      </c>
      <c r="P103" s="1"/>
      <c r="Q103" s="1"/>
      <c r="R103" s="1"/>
      <c r="S103" s="3"/>
      <c r="T103" s="7"/>
    </row>
    <row r="104" spans="1:20" s="8" customFormat="1" ht="114.75" customHeight="1" x14ac:dyDescent="0.25">
      <c r="A104" s="6" t="s">
        <v>549</v>
      </c>
      <c r="B104" s="2" t="s">
        <v>138</v>
      </c>
      <c r="C104" s="2" t="s">
        <v>143</v>
      </c>
      <c r="D104" s="2" t="s">
        <v>130</v>
      </c>
      <c r="E104" s="2" t="s">
        <v>316</v>
      </c>
      <c r="F104" s="4" t="s">
        <v>132</v>
      </c>
      <c r="G104" s="6" t="s">
        <v>131</v>
      </c>
      <c r="H104" s="15" t="s">
        <v>107</v>
      </c>
      <c r="I104" s="3"/>
      <c r="J104" s="13">
        <v>28</v>
      </c>
      <c r="K104" s="2" t="s">
        <v>185</v>
      </c>
      <c r="L104" s="1">
        <v>12</v>
      </c>
      <c r="M104" s="39" t="s">
        <v>179</v>
      </c>
      <c r="N104" s="1">
        <v>32</v>
      </c>
      <c r="O104" s="2" t="s">
        <v>186</v>
      </c>
      <c r="P104" s="1">
        <v>50</v>
      </c>
      <c r="Q104" s="39" t="s">
        <v>182</v>
      </c>
      <c r="R104" s="1"/>
      <c r="S104" s="3"/>
      <c r="T104" s="7"/>
    </row>
    <row r="105" spans="1:20" s="8" customFormat="1" ht="189" customHeight="1" x14ac:dyDescent="0.25">
      <c r="A105" s="6" t="s">
        <v>550</v>
      </c>
      <c r="B105" s="2" t="s">
        <v>139</v>
      </c>
      <c r="C105" s="2" t="s">
        <v>142</v>
      </c>
      <c r="D105" s="2" t="s">
        <v>130</v>
      </c>
      <c r="E105" s="2" t="s">
        <v>611</v>
      </c>
      <c r="F105" s="4" t="s">
        <v>140</v>
      </c>
      <c r="G105" s="6" t="s">
        <v>131</v>
      </c>
      <c r="H105" s="15" t="s">
        <v>107</v>
      </c>
      <c r="I105" s="3"/>
      <c r="J105" s="62">
        <v>29</v>
      </c>
      <c r="K105" s="11" t="s">
        <v>184</v>
      </c>
      <c r="L105" s="1"/>
      <c r="M105" s="1"/>
      <c r="N105" s="1"/>
      <c r="O105" s="1"/>
      <c r="P105" s="1"/>
      <c r="Q105" s="1"/>
      <c r="R105" s="1"/>
      <c r="S105" s="3"/>
      <c r="T105" s="7"/>
    </row>
    <row r="106" spans="1:20" s="8" customFormat="1" ht="246.75" customHeight="1" x14ac:dyDescent="0.25">
      <c r="A106" s="6" t="s">
        <v>551</v>
      </c>
      <c r="B106" s="2" t="s">
        <v>641</v>
      </c>
      <c r="C106" s="2" t="s">
        <v>141</v>
      </c>
      <c r="D106" s="2" t="s">
        <v>130</v>
      </c>
      <c r="E106" s="2" t="s">
        <v>360</v>
      </c>
      <c r="F106" s="4" t="s">
        <v>140</v>
      </c>
      <c r="G106" s="6" t="s">
        <v>131</v>
      </c>
      <c r="H106" s="15" t="s">
        <v>107</v>
      </c>
      <c r="I106" s="3"/>
      <c r="J106" s="13">
        <v>30</v>
      </c>
      <c r="K106" s="2" t="s">
        <v>194</v>
      </c>
      <c r="L106" s="1">
        <v>5</v>
      </c>
      <c r="M106" s="2" t="s">
        <v>195</v>
      </c>
      <c r="N106" s="1"/>
      <c r="O106" s="1"/>
      <c r="P106" s="1"/>
      <c r="Q106" s="2"/>
      <c r="R106" s="1"/>
      <c r="S106" s="3"/>
      <c r="T106" s="7"/>
    </row>
    <row r="107" spans="1:20" s="8" customFormat="1" ht="76.5" customHeight="1" x14ac:dyDescent="0.25">
      <c r="A107" s="100" t="s">
        <v>63</v>
      </c>
      <c r="B107" s="104" t="s">
        <v>64</v>
      </c>
      <c r="C107" s="105"/>
      <c r="D107" s="105"/>
      <c r="E107" s="105"/>
      <c r="F107" s="106"/>
      <c r="G107" s="100"/>
      <c r="H107" s="101"/>
      <c r="I107" s="107"/>
      <c r="J107" s="108"/>
      <c r="K107" s="105"/>
      <c r="L107" s="105"/>
      <c r="M107" s="105"/>
      <c r="N107" s="105"/>
      <c r="O107" s="105"/>
      <c r="P107" s="105"/>
      <c r="Q107" s="105"/>
      <c r="R107" s="105"/>
      <c r="S107" s="107"/>
      <c r="T107" s="7"/>
    </row>
    <row r="108" spans="1:20" s="8" customFormat="1" ht="80.25" customHeight="1" x14ac:dyDescent="0.25">
      <c r="A108" s="6" t="s">
        <v>62</v>
      </c>
      <c r="B108" s="17" t="s">
        <v>773</v>
      </c>
      <c r="C108" s="2" t="s">
        <v>129</v>
      </c>
      <c r="D108" s="2" t="s">
        <v>144</v>
      </c>
      <c r="E108" s="2" t="s">
        <v>315</v>
      </c>
      <c r="F108" s="4" t="s">
        <v>145</v>
      </c>
      <c r="G108" s="6" t="s">
        <v>131</v>
      </c>
      <c r="H108" s="15" t="s">
        <v>107</v>
      </c>
      <c r="I108" s="3"/>
      <c r="J108" s="13">
        <v>12</v>
      </c>
      <c r="K108" s="2" t="s">
        <v>179</v>
      </c>
      <c r="L108" s="2">
        <v>8</v>
      </c>
      <c r="M108" s="2" t="s">
        <v>196</v>
      </c>
      <c r="N108" s="1"/>
      <c r="O108" s="1"/>
      <c r="P108" s="1"/>
      <c r="Q108" s="1"/>
      <c r="R108" s="1"/>
      <c r="S108" s="3"/>
      <c r="T108" s="7"/>
    </row>
    <row r="109" spans="1:20" s="8" customFormat="1" ht="112.5" customHeight="1" x14ac:dyDescent="0.25">
      <c r="A109" s="6" t="s">
        <v>150</v>
      </c>
      <c r="B109" s="17" t="s">
        <v>766</v>
      </c>
      <c r="C109" s="2" t="s">
        <v>143</v>
      </c>
      <c r="D109" s="2" t="s">
        <v>144</v>
      </c>
      <c r="E109" s="2" t="s">
        <v>316</v>
      </c>
      <c r="F109" s="4" t="s">
        <v>145</v>
      </c>
      <c r="G109" s="6" t="s">
        <v>131</v>
      </c>
      <c r="H109" s="15" t="s">
        <v>107</v>
      </c>
      <c r="I109" s="3"/>
      <c r="J109" s="13">
        <v>12</v>
      </c>
      <c r="K109" s="39" t="s">
        <v>179</v>
      </c>
      <c r="L109" s="1"/>
      <c r="M109" s="1"/>
      <c r="N109" s="1"/>
      <c r="O109" s="1"/>
      <c r="P109" s="1"/>
      <c r="Q109" s="1"/>
      <c r="R109" s="1"/>
      <c r="S109" s="3"/>
      <c r="T109" s="7"/>
    </row>
    <row r="110" spans="1:20" s="8" customFormat="1" ht="63" x14ac:dyDescent="0.25">
      <c r="A110" s="6" t="s">
        <v>151</v>
      </c>
      <c r="B110" s="2" t="s">
        <v>146</v>
      </c>
      <c r="C110" s="2" t="s">
        <v>142</v>
      </c>
      <c r="D110" s="2" t="s">
        <v>144</v>
      </c>
      <c r="E110" s="2" t="s">
        <v>611</v>
      </c>
      <c r="F110" s="4" t="s">
        <v>145</v>
      </c>
      <c r="G110" s="6" t="s">
        <v>131</v>
      </c>
      <c r="H110" s="15" t="s">
        <v>107</v>
      </c>
      <c r="I110" s="3"/>
      <c r="J110" s="13">
        <v>12</v>
      </c>
      <c r="K110" s="2" t="s">
        <v>179</v>
      </c>
      <c r="L110" s="1"/>
      <c r="M110" s="1"/>
      <c r="N110" s="1"/>
      <c r="O110" s="1"/>
      <c r="P110" s="1"/>
      <c r="Q110" s="1"/>
      <c r="R110" s="1"/>
      <c r="S110" s="3"/>
      <c r="T110" s="7"/>
    </row>
    <row r="111" spans="1:20" s="8" customFormat="1" ht="74.25" customHeight="1" x14ac:dyDescent="0.25">
      <c r="A111" s="6" t="s">
        <v>152</v>
      </c>
      <c r="B111" s="17" t="s">
        <v>828</v>
      </c>
      <c r="C111" s="2" t="s">
        <v>141</v>
      </c>
      <c r="D111" s="2" t="s">
        <v>144</v>
      </c>
      <c r="E111" s="2" t="s">
        <v>360</v>
      </c>
      <c r="F111" s="4" t="s">
        <v>145</v>
      </c>
      <c r="G111" s="6" t="s">
        <v>131</v>
      </c>
      <c r="H111" s="15" t="s">
        <v>107</v>
      </c>
      <c r="I111" s="3"/>
      <c r="J111" s="14">
        <v>12</v>
      </c>
      <c r="K111" s="2" t="s">
        <v>179</v>
      </c>
      <c r="L111" s="2">
        <v>8</v>
      </c>
      <c r="M111" s="2" t="s">
        <v>196</v>
      </c>
      <c r="N111" s="1"/>
      <c r="O111" s="1"/>
      <c r="P111" s="1"/>
      <c r="Q111" s="1"/>
      <c r="R111" s="1"/>
      <c r="S111" s="3"/>
      <c r="T111" s="7"/>
    </row>
    <row r="112" spans="1:20" s="8" customFormat="1" ht="104.25" customHeight="1" x14ac:dyDescent="0.25">
      <c r="A112" s="6" t="s">
        <v>153</v>
      </c>
      <c r="B112" s="2" t="s">
        <v>694</v>
      </c>
      <c r="C112" s="2" t="s">
        <v>141</v>
      </c>
      <c r="D112" s="2" t="s">
        <v>144</v>
      </c>
      <c r="E112" s="2" t="s">
        <v>360</v>
      </c>
      <c r="F112" s="4" t="s">
        <v>145</v>
      </c>
      <c r="G112" s="6" t="s">
        <v>131</v>
      </c>
      <c r="H112" s="15" t="s">
        <v>107</v>
      </c>
      <c r="I112" s="3"/>
      <c r="J112" s="14">
        <v>12</v>
      </c>
      <c r="K112" s="2" t="s">
        <v>179</v>
      </c>
      <c r="L112" s="2">
        <v>8</v>
      </c>
      <c r="M112" s="2" t="s">
        <v>196</v>
      </c>
      <c r="N112" s="1"/>
      <c r="O112" s="1"/>
      <c r="P112" s="1"/>
      <c r="Q112" s="1"/>
      <c r="R112" s="1"/>
      <c r="S112" s="3"/>
      <c r="T112" s="7"/>
    </row>
    <row r="113" spans="1:20" s="8" customFormat="1" ht="93" customHeight="1" x14ac:dyDescent="0.25">
      <c r="A113" s="6" t="s">
        <v>173</v>
      </c>
      <c r="B113" s="2" t="s">
        <v>147</v>
      </c>
      <c r="C113" s="2" t="s">
        <v>148</v>
      </c>
      <c r="D113" s="2" t="s">
        <v>144</v>
      </c>
      <c r="E113" s="2" t="s">
        <v>149</v>
      </c>
      <c r="F113" s="4" t="s">
        <v>145</v>
      </c>
      <c r="G113" s="6" t="s">
        <v>131</v>
      </c>
      <c r="H113" s="15" t="s">
        <v>107</v>
      </c>
      <c r="I113" s="3"/>
      <c r="J113" s="1">
        <v>12</v>
      </c>
      <c r="K113" s="2" t="s">
        <v>179</v>
      </c>
      <c r="L113" s="1"/>
      <c r="M113" s="2"/>
      <c r="N113" s="1"/>
      <c r="O113" s="1"/>
      <c r="P113" s="1"/>
      <c r="Q113" s="1"/>
      <c r="R113" s="1"/>
      <c r="S113" s="3"/>
      <c r="T113" s="7"/>
    </row>
    <row r="114" spans="1:20" s="8" customFormat="1" ht="63" x14ac:dyDescent="0.25">
      <c r="A114" s="6" t="s">
        <v>172</v>
      </c>
      <c r="B114" s="46" t="s">
        <v>772</v>
      </c>
      <c r="C114" s="2" t="s">
        <v>154</v>
      </c>
      <c r="D114" s="2" t="s">
        <v>144</v>
      </c>
      <c r="E114" s="2" t="s">
        <v>160</v>
      </c>
      <c r="F114" s="4" t="s">
        <v>145</v>
      </c>
      <c r="G114" s="6" t="s">
        <v>131</v>
      </c>
      <c r="H114" s="15" t="s">
        <v>107</v>
      </c>
      <c r="I114" s="3"/>
      <c r="J114" s="14">
        <v>12</v>
      </c>
      <c r="K114" s="2" t="s">
        <v>179</v>
      </c>
      <c r="L114" s="1">
        <v>50</v>
      </c>
      <c r="M114" s="2" t="s">
        <v>182</v>
      </c>
      <c r="N114" s="1"/>
      <c r="O114" s="1"/>
      <c r="P114" s="1"/>
      <c r="Q114" s="1"/>
      <c r="R114" s="1"/>
      <c r="S114" s="3"/>
      <c r="T114" s="7"/>
    </row>
    <row r="115" spans="1:20" s="8" customFormat="1" ht="72.75" customHeight="1" x14ac:dyDescent="0.25">
      <c r="A115" s="100" t="s">
        <v>65</v>
      </c>
      <c r="B115" s="104" t="s">
        <v>378</v>
      </c>
      <c r="C115" s="105"/>
      <c r="D115" s="105"/>
      <c r="E115" s="105"/>
      <c r="F115" s="106"/>
      <c r="G115" s="100"/>
      <c r="H115" s="101"/>
      <c r="I115" s="107"/>
      <c r="J115" s="108"/>
      <c r="K115" s="105"/>
      <c r="L115" s="105"/>
      <c r="M115" s="105"/>
      <c r="N115" s="105"/>
      <c r="O115" s="105"/>
      <c r="P115" s="105"/>
      <c r="Q115" s="105"/>
      <c r="R115" s="105"/>
      <c r="S115" s="107"/>
      <c r="T115" s="7"/>
    </row>
    <row r="116" spans="1:20" s="8" customFormat="1" ht="90" customHeight="1" x14ac:dyDescent="0.25">
      <c r="A116" s="6" t="s">
        <v>66</v>
      </c>
      <c r="B116" s="2" t="s">
        <v>520</v>
      </c>
      <c r="C116" s="2" t="s">
        <v>129</v>
      </c>
      <c r="D116" s="2" t="s">
        <v>359</v>
      </c>
      <c r="E116" s="2" t="s">
        <v>315</v>
      </c>
      <c r="F116" s="3" t="s">
        <v>369</v>
      </c>
      <c r="G116" s="13" t="s">
        <v>131</v>
      </c>
      <c r="H116" s="15" t="s">
        <v>107</v>
      </c>
      <c r="I116" s="3"/>
      <c r="J116" s="13">
        <v>33</v>
      </c>
      <c r="K116" s="2" t="s">
        <v>300</v>
      </c>
      <c r="L116" s="1"/>
      <c r="M116" s="1"/>
      <c r="N116" s="1"/>
      <c r="O116" s="1"/>
      <c r="P116" s="1"/>
      <c r="Q116" s="1"/>
      <c r="R116" s="1"/>
      <c r="S116" s="3"/>
      <c r="T116" s="7"/>
    </row>
    <row r="117" spans="1:20" s="8" customFormat="1" ht="176.25" customHeight="1" x14ac:dyDescent="0.25">
      <c r="A117" s="6" t="s">
        <v>371</v>
      </c>
      <c r="B117" s="34" t="s">
        <v>683</v>
      </c>
      <c r="C117" s="63" t="s">
        <v>461</v>
      </c>
      <c r="D117" s="35" t="s">
        <v>359</v>
      </c>
      <c r="E117" s="35" t="s">
        <v>160</v>
      </c>
      <c r="F117" s="58" t="s">
        <v>462</v>
      </c>
      <c r="G117" s="173" t="s">
        <v>463</v>
      </c>
      <c r="H117" s="41" t="s">
        <v>107</v>
      </c>
      <c r="I117" s="58"/>
      <c r="J117" s="59">
        <v>33</v>
      </c>
      <c r="K117" s="2" t="s">
        <v>300</v>
      </c>
      <c r="L117" s="16">
        <v>29</v>
      </c>
      <c r="M117" s="2" t="s">
        <v>184</v>
      </c>
      <c r="N117" s="16">
        <v>50</v>
      </c>
      <c r="O117" s="2" t="s">
        <v>182</v>
      </c>
      <c r="P117" s="16"/>
      <c r="Q117" s="57" t="str">
        <f>IF(ISERROR(INDEX('[1]8 lentele'!$B:$B,MATCH('[1]3 lentele'!P83,'[1]8 lentele'!$A:$A,0))),"",INDEX('[1]8 lentele'!$B:$B,MATCH('[1]3 lentele'!P83,'[1]8 lentele'!$A:$A,0)))</f>
        <v/>
      </c>
      <c r="R117" s="16"/>
      <c r="S117" s="64" t="str">
        <f>IF(ISERROR(INDEX('[1]8 lentele'!$B:$B,MATCH('[1]3 lentele'!#REF!,'[1]8 lentele'!$A:$A,0))),"",INDEX('[1]8 lentele'!$B:$B,MATCH('[1]3 lentele'!#REF!,'[1]8 lentele'!$A:$A,0)))</f>
        <v/>
      </c>
      <c r="T117" s="7"/>
    </row>
    <row r="118" spans="1:20" s="8" customFormat="1" ht="135.75" customHeight="1" x14ac:dyDescent="0.25">
      <c r="A118" s="6" t="s">
        <v>552</v>
      </c>
      <c r="B118" s="34" t="s">
        <v>464</v>
      </c>
      <c r="C118" s="63" t="s">
        <v>465</v>
      </c>
      <c r="D118" s="35" t="s">
        <v>359</v>
      </c>
      <c r="E118" s="35" t="s">
        <v>160</v>
      </c>
      <c r="F118" s="58" t="s">
        <v>462</v>
      </c>
      <c r="G118" s="173" t="s">
        <v>463</v>
      </c>
      <c r="H118" s="41" t="s">
        <v>107</v>
      </c>
      <c r="I118" s="58"/>
      <c r="J118" s="59">
        <v>33</v>
      </c>
      <c r="K118" s="2" t="s">
        <v>300</v>
      </c>
      <c r="L118" s="16">
        <v>50</v>
      </c>
      <c r="M118" s="2" t="s">
        <v>182</v>
      </c>
      <c r="N118" s="16"/>
      <c r="O118" s="57" t="str">
        <f>IF(ISERROR(INDEX('[1]8 lentele'!$B:$B,MATCH('[1]3 lentele'!N84,'[1]8 lentele'!$A:$A,0))),"",INDEX('[1]8 lentele'!$B:$B,MATCH('[1]3 lentele'!N84,'[1]8 lentele'!$A:$A,0)))</f>
        <v/>
      </c>
      <c r="P118" s="16"/>
      <c r="Q118" s="57" t="str">
        <f>IF(ISERROR(INDEX('[1]8 lentele'!$B:$B,MATCH('[1]3 lentele'!P84,'[1]8 lentele'!$A:$A,0))),"",INDEX('[1]8 lentele'!$B:$B,MATCH('[1]3 lentele'!P84,'[1]8 lentele'!$A:$A,0)))</f>
        <v/>
      </c>
      <c r="R118" s="16"/>
      <c r="S118" s="64" t="str">
        <f>IF(ISERROR(INDEX('[1]8 lentele'!$B:$B,MATCH('[1]3 lentele'!#REF!,'[1]8 lentele'!$A:$A,0))),"",INDEX('[1]8 lentele'!$B:$B,MATCH('[1]3 lentele'!#REF!,'[1]8 lentele'!$A:$A,0)))</f>
        <v/>
      </c>
      <c r="T118" s="7"/>
    </row>
    <row r="119" spans="1:20" s="8" customFormat="1" ht="188.25" customHeight="1" x14ac:dyDescent="0.25">
      <c r="A119" s="6" t="s">
        <v>553</v>
      </c>
      <c r="B119" s="34" t="s">
        <v>460</v>
      </c>
      <c r="C119" s="35" t="s">
        <v>154</v>
      </c>
      <c r="D119" s="35" t="s">
        <v>359</v>
      </c>
      <c r="E119" s="35" t="s">
        <v>160</v>
      </c>
      <c r="F119" s="58" t="s">
        <v>239</v>
      </c>
      <c r="G119" s="169" t="s">
        <v>131</v>
      </c>
      <c r="H119" s="48" t="s">
        <v>107</v>
      </c>
      <c r="I119" s="38"/>
      <c r="J119" s="13">
        <v>33</v>
      </c>
      <c r="K119" s="2" t="s">
        <v>300</v>
      </c>
      <c r="L119" s="1">
        <v>46</v>
      </c>
      <c r="M119" s="42" t="s">
        <v>673</v>
      </c>
      <c r="N119" s="1">
        <v>50</v>
      </c>
      <c r="O119" s="2" t="s">
        <v>182</v>
      </c>
      <c r="P119" s="1"/>
      <c r="Q119" s="1"/>
      <c r="R119" s="1"/>
      <c r="S119" s="3"/>
      <c r="T119" s="7"/>
    </row>
    <row r="120" spans="1:20" s="8" customFormat="1" ht="94.5" x14ac:dyDescent="0.25">
      <c r="A120" s="6" t="s">
        <v>554</v>
      </c>
      <c r="B120" s="2" t="s">
        <v>370</v>
      </c>
      <c r="C120" s="2" t="s">
        <v>372</v>
      </c>
      <c r="D120" s="2" t="s">
        <v>359</v>
      </c>
      <c r="E120" s="2" t="s">
        <v>373</v>
      </c>
      <c r="F120" s="10" t="s">
        <v>369</v>
      </c>
      <c r="G120" s="13" t="s">
        <v>131</v>
      </c>
      <c r="H120" s="15" t="s">
        <v>107</v>
      </c>
      <c r="I120" s="3"/>
      <c r="J120" s="62">
        <v>33</v>
      </c>
      <c r="K120" s="11" t="s">
        <v>300</v>
      </c>
      <c r="L120" s="1"/>
      <c r="M120" s="1"/>
      <c r="N120" s="1"/>
      <c r="O120" s="1"/>
      <c r="P120" s="1"/>
      <c r="Q120" s="1"/>
      <c r="R120" s="1"/>
      <c r="S120" s="3"/>
      <c r="T120" s="7"/>
    </row>
    <row r="121" spans="1:20" s="8" customFormat="1" ht="157.5" x14ac:dyDescent="0.25">
      <c r="A121" s="6" t="s">
        <v>555</v>
      </c>
      <c r="B121" s="2" t="s">
        <v>762</v>
      </c>
      <c r="C121" s="2" t="s">
        <v>141</v>
      </c>
      <c r="D121" s="2" t="s">
        <v>359</v>
      </c>
      <c r="E121" s="2" t="s">
        <v>360</v>
      </c>
      <c r="F121" s="10" t="s">
        <v>369</v>
      </c>
      <c r="G121" s="13" t="s">
        <v>131</v>
      </c>
      <c r="H121" s="15" t="s">
        <v>107</v>
      </c>
      <c r="I121" s="3"/>
      <c r="J121" s="13">
        <v>33</v>
      </c>
      <c r="K121" s="2" t="s">
        <v>300</v>
      </c>
      <c r="L121" s="1"/>
      <c r="M121" s="1"/>
      <c r="N121" s="1"/>
      <c r="O121" s="1"/>
      <c r="P121" s="1"/>
      <c r="Q121" s="1"/>
      <c r="R121" s="1"/>
      <c r="S121" s="3"/>
      <c r="T121" s="7"/>
    </row>
    <row r="122" spans="1:20" s="8" customFormat="1" ht="81.75" customHeight="1" x14ac:dyDescent="0.25">
      <c r="A122" s="100" t="s">
        <v>67</v>
      </c>
      <c r="B122" s="104" t="s">
        <v>379</v>
      </c>
      <c r="C122" s="105"/>
      <c r="D122" s="105"/>
      <c r="E122" s="105"/>
      <c r="F122" s="106"/>
      <c r="G122" s="100"/>
      <c r="H122" s="101"/>
      <c r="I122" s="107"/>
      <c r="J122" s="108"/>
      <c r="K122" s="105"/>
      <c r="L122" s="105"/>
      <c r="M122" s="105"/>
      <c r="N122" s="105"/>
      <c r="O122" s="105"/>
      <c r="P122" s="105"/>
      <c r="Q122" s="105"/>
      <c r="R122" s="105"/>
      <c r="S122" s="107"/>
      <c r="T122" s="7"/>
    </row>
    <row r="123" spans="1:20" s="8" customFormat="1" ht="173.25" x14ac:dyDescent="0.25">
      <c r="A123" s="6" t="s">
        <v>68</v>
      </c>
      <c r="B123" s="34" t="s">
        <v>466</v>
      </c>
      <c r="C123" s="35" t="s">
        <v>154</v>
      </c>
      <c r="D123" s="35" t="s">
        <v>359</v>
      </c>
      <c r="E123" s="35" t="s">
        <v>160</v>
      </c>
      <c r="F123" s="58" t="s">
        <v>684</v>
      </c>
      <c r="G123" s="169" t="s">
        <v>131</v>
      </c>
      <c r="H123" s="48" t="s">
        <v>107</v>
      </c>
      <c r="I123" s="38"/>
      <c r="J123" s="13">
        <v>44</v>
      </c>
      <c r="K123" s="2" t="s">
        <v>307</v>
      </c>
      <c r="L123" s="1">
        <v>29</v>
      </c>
      <c r="M123" s="2" t="s">
        <v>184</v>
      </c>
      <c r="N123" s="1">
        <v>50</v>
      </c>
      <c r="O123" s="2" t="s">
        <v>182</v>
      </c>
      <c r="P123" s="1"/>
      <c r="Q123" s="1"/>
      <c r="R123" s="1"/>
      <c r="S123" s="3"/>
      <c r="T123" s="7"/>
    </row>
    <row r="124" spans="1:20" s="8" customFormat="1" ht="126.75" customHeight="1" x14ac:dyDescent="0.25">
      <c r="A124" s="6" t="s">
        <v>685</v>
      </c>
      <c r="B124" s="49" t="s">
        <v>695</v>
      </c>
      <c r="C124" s="46" t="s">
        <v>403</v>
      </c>
      <c r="D124" s="46" t="s">
        <v>359</v>
      </c>
      <c r="E124" s="35" t="s">
        <v>149</v>
      </c>
      <c r="F124" s="174" t="s">
        <v>684</v>
      </c>
      <c r="G124" s="13" t="s">
        <v>131</v>
      </c>
      <c r="H124" s="15"/>
      <c r="I124" s="3"/>
      <c r="J124" s="13">
        <v>44</v>
      </c>
      <c r="K124" s="2" t="s">
        <v>307</v>
      </c>
      <c r="L124" s="1"/>
      <c r="M124" s="1"/>
      <c r="N124" s="1"/>
      <c r="O124" s="1"/>
      <c r="P124" s="1"/>
      <c r="Q124" s="1"/>
      <c r="R124" s="1"/>
      <c r="S124" s="1"/>
      <c r="T124" s="7"/>
    </row>
    <row r="125" spans="1:20" s="8" customFormat="1" ht="173.25" x14ac:dyDescent="0.25">
      <c r="A125" s="65" t="s">
        <v>686</v>
      </c>
      <c r="B125" s="66" t="s">
        <v>687</v>
      </c>
      <c r="C125" s="67" t="s">
        <v>442</v>
      </c>
      <c r="D125" s="67" t="s">
        <v>359</v>
      </c>
      <c r="E125" s="68" t="s">
        <v>316</v>
      </c>
      <c r="F125" s="174" t="s">
        <v>684</v>
      </c>
      <c r="G125" s="71" t="s">
        <v>131</v>
      </c>
      <c r="H125" s="70"/>
      <c r="I125" s="3"/>
      <c r="J125" s="71">
        <v>44</v>
      </c>
      <c r="K125" s="72" t="s">
        <v>307</v>
      </c>
      <c r="L125" s="69"/>
      <c r="M125" s="69"/>
      <c r="N125" s="69"/>
      <c r="O125" s="69"/>
      <c r="P125" s="69"/>
      <c r="Q125" s="69"/>
      <c r="R125" s="69"/>
      <c r="S125" s="69"/>
      <c r="T125" s="7"/>
    </row>
    <row r="126" spans="1:20" s="8" customFormat="1" ht="128.25" customHeight="1" x14ac:dyDescent="0.25">
      <c r="A126" s="100" t="s">
        <v>69</v>
      </c>
      <c r="B126" s="104" t="s">
        <v>70</v>
      </c>
      <c r="C126" s="105"/>
      <c r="D126" s="105"/>
      <c r="E126" s="105"/>
      <c r="F126" s="106"/>
      <c r="G126" s="100"/>
      <c r="H126" s="101"/>
      <c r="I126" s="107"/>
      <c r="J126" s="108"/>
      <c r="K126" s="105"/>
      <c r="L126" s="105"/>
      <c r="M126" s="105"/>
      <c r="N126" s="105"/>
      <c r="O126" s="105"/>
      <c r="P126" s="105"/>
      <c r="Q126" s="105"/>
      <c r="R126" s="105"/>
      <c r="S126" s="107"/>
      <c r="T126" s="7"/>
    </row>
    <row r="127" spans="1:20" s="8" customFormat="1" ht="94.5" x14ac:dyDescent="0.25">
      <c r="A127" s="6" t="s">
        <v>71</v>
      </c>
      <c r="B127" s="136" t="s">
        <v>716</v>
      </c>
      <c r="C127" s="136" t="s">
        <v>154</v>
      </c>
      <c r="D127" s="137" t="s">
        <v>717</v>
      </c>
      <c r="E127" s="136" t="s">
        <v>718</v>
      </c>
      <c r="F127" s="176" t="s">
        <v>719</v>
      </c>
      <c r="G127" s="175" t="s">
        <v>131</v>
      </c>
      <c r="H127" s="15"/>
      <c r="I127" s="3"/>
      <c r="J127" s="13">
        <v>42</v>
      </c>
      <c r="K127" s="138" t="s">
        <v>305</v>
      </c>
      <c r="L127" s="1">
        <v>50</v>
      </c>
      <c r="M127" s="2" t="s">
        <v>732</v>
      </c>
      <c r="N127" s="1"/>
      <c r="O127" s="1"/>
      <c r="P127" s="1"/>
      <c r="Q127" s="1"/>
      <c r="R127" s="1"/>
      <c r="S127" s="3"/>
      <c r="T127" s="7"/>
    </row>
    <row r="128" spans="1:20" s="8" customFormat="1" ht="126" x14ac:dyDescent="0.25">
      <c r="A128" s="6" t="s">
        <v>720</v>
      </c>
      <c r="B128" s="136" t="s">
        <v>721</v>
      </c>
      <c r="C128" s="136" t="s">
        <v>129</v>
      </c>
      <c r="D128" s="137" t="s">
        <v>717</v>
      </c>
      <c r="E128" s="136" t="s">
        <v>722</v>
      </c>
      <c r="F128" s="176" t="s">
        <v>719</v>
      </c>
      <c r="G128" s="175" t="s">
        <v>131</v>
      </c>
      <c r="H128" s="15"/>
      <c r="I128" s="3"/>
      <c r="J128" s="14">
        <v>50</v>
      </c>
      <c r="K128" s="2" t="s">
        <v>182</v>
      </c>
      <c r="L128" s="1"/>
      <c r="M128" s="1"/>
      <c r="N128" s="1"/>
      <c r="O128" s="1"/>
      <c r="P128" s="1"/>
      <c r="Q128" s="1"/>
      <c r="R128" s="1"/>
      <c r="S128" s="3"/>
      <c r="T128" s="7"/>
    </row>
    <row r="129" spans="1:20" s="8" customFormat="1" ht="78.75" x14ac:dyDescent="0.25">
      <c r="A129" s="100" t="s">
        <v>72</v>
      </c>
      <c r="B129" s="104" t="s">
        <v>696</v>
      </c>
      <c r="C129" s="105"/>
      <c r="D129" s="105"/>
      <c r="E129" s="105"/>
      <c r="F129" s="106"/>
      <c r="G129" s="100"/>
      <c r="H129" s="101"/>
      <c r="I129" s="107"/>
      <c r="J129" s="108"/>
      <c r="K129" s="105"/>
      <c r="L129" s="105"/>
      <c r="M129" s="105"/>
      <c r="N129" s="105"/>
      <c r="O129" s="105"/>
      <c r="P129" s="105"/>
      <c r="Q129" s="105"/>
      <c r="R129" s="105"/>
      <c r="S129" s="107"/>
      <c r="T129" s="7"/>
    </row>
    <row r="130" spans="1:20" s="8" customFormat="1" ht="114" customHeight="1" x14ac:dyDescent="0.25">
      <c r="A130" s="6" t="s">
        <v>73</v>
      </c>
      <c r="B130" s="34" t="s">
        <v>471</v>
      </c>
      <c r="C130" s="35" t="s">
        <v>154</v>
      </c>
      <c r="D130" s="35" t="s">
        <v>144</v>
      </c>
      <c r="E130" s="35" t="s">
        <v>160</v>
      </c>
      <c r="F130" s="60" t="s">
        <v>264</v>
      </c>
      <c r="G130" s="47" t="s">
        <v>463</v>
      </c>
      <c r="H130" s="48" t="s">
        <v>107</v>
      </c>
      <c r="I130" s="38"/>
      <c r="J130" s="13">
        <v>13</v>
      </c>
      <c r="K130" s="2" t="s">
        <v>286</v>
      </c>
      <c r="L130" s="1">
        <v>36</v>
      </c>
      <c r="M130" s="2" t="s">
        <v>183</v>
      </c>
      <c r="N130" s="1">
        <v>12</v>
      </c>
      <c r="O130" s="2" t="s">
        <v>179</v>
      </c>
      <c r="P130" s="1"/>
      <c r="Q130" s="1"/>
      <c r="R130" s="1"/>
      <c r="S130" s="3"/>
      <c r="T130" s="7"/>
    </row>
    <row r="131" spans="1:20" s="8" customFormat="1" ht="114" customHeight="1" x14ac:dyDescent="0.25">
      <c r="A131" s="102" t="s">
        <v>74</v>
      </c>
      <c r="B131" s="126" t="s">
        <v>75</v>
      </c>
      <c r="C131" s="127"/>
      <c r="D131" s="127"/>
      <c r="E131" s="127"/>
      <c r="F131" s="128"/>
      <c r="G131" s="102"/>
      <c r="H131" s="103"/>
      <c r="I131" s="129"/>
      <c r="J131" s="130"/>
      <c r="K131" s="127"/>
      <c r="L131" s="127"/>
      <c r="M131" s="127"/>
      <c r="N131" s="127"/>
      <c r="O131" s="127"/>
      <c r="P131" s="127"/>
      <c r="Q131" s="127"/>
      <c r="R131" s="127"/>
      <c r="S131" s="129"/>
      <c r="T131" s="7"/>
    </row>
    <row r="132" spans="1:20" s="8" customFormat="1" ht="155.25" customHeight="1" x14ac:dyDescent="0.25">
      <c r="A132" s="100" t="s">
        <v>76</v>
      </c>
      <c r="B132" s="104" t="s">
        <v>77</v>
      </c>
      <c r="C132" s="105"/>
      <c r="D132" s="105"/>
      <c r="E132" s="105"/>
      <c r="F132" s="106"/>
      <c r="G132" s="100"/>
      <c r="H132" s="101"/>
      <c r="I132" s="107"/>
      <c r="J132" s="108"/>
      <c r="K132" s="105"/>
      <c r="L132" s="105"/>
      <c r="M132" s="105"/>
      <c r="N132" s="105"/>
      <c r="O132" s="105"/>
      <c r="P132" s="105"/>
      <c r="Q132" s="105"/>
      <c r="R132" s="105"/>
      <c r="S132" s="107"/>
      <c r="T132" s="7"/>
    </row>
    <row r="133" spans="1:20" s="8" customFormat="1" ht="161.25" customHeight="1" x14ac:dyDescent="0.25">
      <c r="A133" s="6" t="s">
        <v>78</v>
      </c>
      <c r="B133" s="2" t="s">
        <v>531</v>
      </c>
      <c r="C133" s="2" t="s">
        <v>129</v>
      </c>
      <c r="D133" s="2" t="s">
        <v>130</v>
      </c>
      <c r="E133" s="2" t="s">
        <v>315</v>
      </c>
      <c r="F133" s="4" t="s">
        <v>407</v>
      </c>
      <c r="G133" s="6" t="s">
        <v>131</v>
      </c>
      <c r="H133" s="17"/>
      <c r="I133" s="10"/>
      <c r="J133" s="14">
        <v>28</v>
      </c>
      <c r="K133" s="2" t="s">
        <v>226</v>
      </c>
      <c r="L133" s="2">
        <v>29</v>
      </c>
      <c r="M133" s="2" t="s">
        <v>184</v>
      </c>
      <c r="N133" s="1"/>
      <c r="O133" s="1"/>
      <c r="P133" s="1"/>
      <c r="Q133" s="1"/>
      <c r="R133" s="1"/>
      <c r="S133" s="3"/>
      <c r="T133" s="7"/>
    </row>
    <row r="134" spans="1:20" s="8" customFormat="1" ht="184.5" customHeight="1" x14ac:dyDescent="0.25">
      <c r="A134" s="6" t="s">
        <v>556</v>
      </c>
      <c r="B134" s="2" t="s">
        <v>532</v>
      </c>
      <c r="C134" s="2" t="s">
        <v>129</v>
      </c>
      <c r="D134" s="2" t="s">
        <v>130</v>
      </c>
      <c r="E134" s="2" t="s">
        <v>315</v>
      </c>
      <c r="F134" s="4" t="s">
        <v>407</v>
      </c>
      <c r="G134" s="6" t="s">
        <v>131</v>
      </c>
      <c r="H134" s="17"/>
      <c r="I134" s="10"/>
      <c r="J134" s="14">
        <v>29</v>
      </c>
      <c r="K134" s="2" t="s">
        <v>184</v>
      </c>
      <c r="L134" s="2"/>
      <c r="M134" s="2"/>
      <c r="N134" s="1"/>
      <c r="O134" s="1"/>
      <c r="P134" s="1"/>
      <c r="Q134" s="1"/>
      <c r="R134" s="1"/>
      <c r="S134" s="3"/>
      <c r="T134" s="7"/>
    </row>
    <row r="135" spans="1:20" s="8" customFormat="1" ht="183.75" customHeight="1" x14ac:dyDescent="0.25">
      <c r="A135" s="32" t="s">
        <v>557</v>
      </c>
      <c r="B135" s="33" t="s">
        <v>406</v>
      </c>
      <c r="C135" s="33" t="s">
        <v>403</v>
      </c>
      <c r="D135" s="33" t="s">
        <v>130</v>
      </c>
      <c r="E135" s="33" t="s">
        <v>149</v>
      </c>
      <c r="F135" s="37" t="s">
        <v>407</v>
      </c>
      <c r="G135" s="73" t="s">
        <v>131</v>
      </c>
      <c r="H135" s="51"/>
      <c r="I135" s="36"/>
      <c r="J135" s="74">
        <v>29</v>
      </c>
      <c r="K135" s="75" t="s">
        <v>184</v>
      </c>
      <c r="L135" s="76">
        <v>28</v>
      </c>
      <c r="M135" s="75" t="s">
        <v>226</v>
      </c>
      <c r="N135" s="76">
        <v>30</v>
      </c>
      <c r="O135" s="75" t="s">
        <v>218</v>
      </c>
      <c r="P135" s="75">
        <v>32</v>
      </c>
      <c r="Q135" s="75" t="s">
        <v>186</v>
      </c>
      <c r="R135" s="75">
        <v>38</v>
      </c>
      <c r="S135" s="77" t="s">
        <v>303</v>
      </c>
      <c r="T135" s="7"/>
    </row>
    <row r="136" spans="1:20" s="8" customFormat="1" ht="165.75" customHeight="1" x14ac:dyDescent="0.25">
      <c r="A136" s="32" t="s">
        <v>558</v>
      </c>
      <c r="B136" s="33" t="s">
        <v>408</v>
      </c>
      <c r="C136" s="33" t="s">
        <v>403</v>
      </c>
      <c r="D136" s="33" t="s">
        <v>130</v>
      </c>
      <c r="E136" s="33" t="s">
        <v>149</v>
      </c>
      <c r="F136" s="37" t="s">
        <v>407</v>
      </c>
      <c r="G136" s="73" t="s">
        <v>131</v>
      </c>
      <c r="H136" s="51"/>
      <c r="I136" s="36"/>
      <c r="J136" s="74">
        <v>29</v>
      </c>
      <c r="K136" s="75" t="s">
        <v>184</v>
      </c>
      <c r="L136" s="76">
        <v>28</v>
      </c>
      <c r="M136" s="75" t="s">
        <v>226</v>
      </c>
      <c r="N136" s="75">
        <v>32</v>
      </c>
      <c r="O136" s="75" t="s">
        <v>186</v>
      </c>
      <c r="P136" s="75">
        <v>38</v>
      </c>
      <c r="Q136" s="75" t="s">
        <v>303</v>
      </c>
      <c r="R136" s="76">
        <v>41</v>
      </c>
      <c r="S136" s="77" t="s">
        <v>304</v>
      </c>
      <c r="T136" s="7"/>
    </row>
    <row r="137" spans="1:20" s="8" customFormat="1" ht="165" x14ac:dyDescent="0.25">
      <c r="A137" s="32" t="s">
        <v>559</v>
      </c>
      <c r="B137" s="33" t="s">
        <v>409</v>
      </c>
      <c r="C137" s="33" t="s">
        <v>403</v>
      </c>
      <c r="D137" s="33" t="s">
        <v>130</v>
      </c>
      <c r="E137" s="33" t="s">
        <v>149</v>
      </c>
      <c r="F137" s="37" t="s">
        <v>407</v>
      </c>
      <c r="G137" s="73" t="s">
        <v>131</v>
      </c>
      <c r="H137" s="51"/>
      <c r="I137" s="36"/>
      <c r="J137" s="78">
        <v>32</v>
      </c>
      <c r="K137" s="75" t="s">
        <v>186</v>
      </c>
      <c r="L137" s="76">
        <v>28</v>
      </c>
      <c r="M137" s="75" t="s">
        <v>226</v>
      </c>
      <c r="N137" s="76">
        <v>29</v>
      </c>
      <c r="O137" s="75" t="s">
        <v>184</v>
      </c>
      <c r="P137" s="75">
        <v>38</v>
      </c>
      <c r="Q137" s="75" t="s">
        <v>303</v>
      </c>
      <c r="R137" s="76">
        <v>41</v>
      </c>
      <c r="S137" s="77" t="s">
        <v>304</v>
      </c>
      <c r="T137" s="7"/>
    </row>
    <row r="138" spans="1:20" s="8" customFormat="1" ht="150" x14ac:dyDescent="0.25">
      <c r="A138" s="32" t="s">
        <v>560</v>
      </c>
      <c r="B138" s="33" t="s">
        <v>410</v>
      </c>
      <c r="C138" s="33" t="s">
        <v>403</v>
      </c>
      <c r="D138" s="33" t="s">
        <v>130</v>
      </c>
      <c r="E138" s="33" t="s">
        <v>149</v>
      </c>
      <c r="F138" s="37" t="s">
        <v>407</v>
      </c>
      <c r="G138" s="73" t="s">
        <v>131</v>
      </c>
      <c r="H138" s="51"/>
      <c r="I138" s="36"/>
      <c r="J138" s="78">
        <v>29</v>
      </c>
      <c r="K138" s="28" t="s">
        <v>184</v>
      </c>
      <c r="L138" s="76">
        <v>28</v>
      </c>
      <c r="M138" s="75" t="s">
        <v>226</v>
      </c>
      <c r="N138" s="76"/>
      <c r="O138" s="75"/>
      <c r="P138" s="76"/>
      <c r="Q138" s="75"/>
      <c r="R138" s="75"/>
      <c r="S138" s="77"/>
      <c r="T138" s="7"/>
    </row>
    <row r="139" spans="1:20" s="8" customFormat="1" ht="150" x14ac:dyDescent="0.25">
      <c r="A139" s="6" t="s">
        <v>561</v>
      </c>
      <c r="B139" s="2" t="s">
        <v>383</v>
      </c>
      <c r="C139" s="2" t="s">
        <v>375</v>
      </c>
      <c r="D139" s="2" t="s">
        <v>130</v>
      </c>
      <c r="E139" s="2" t="s">
        <v>373</v>
      </c>
      <c r="F139" s="4" t="s">
        <v>243</v>
      </c>
      <c r="G139" s="6" t="s">
        <v>131</v>
      </c>
      <c r="H139" s="15"/>
      <c r="I139" s="3"/>
      <c r="J139" s="79">
        <v>29</v>
      </c>
      <c r="K139" s="28" t="s">
        <v>184</v>
      </c>
      <c r="L139" s="28">
        <v>32</v>
      </c>
      <c r="M139" s="28" t="s">
        <v>186</v>
      </c>
      <c r="N139" s="28">
        <v>33</v>
      </c>
      <c r="O139" s="28" t="s">
        <v>300</v>
      </c>
      <c r="P139" s="80"/>
      <c r="Q139" s="80"/>
      <c r="R139" s="80"/>
      <c r="S139" s="81"/>
      <c r="T139" s="7"/>
    </row>
    <row r="140" spans="1:20" s="8" customFormat="1" ht="157.5" x14ac:dyDescent="0.25">
      <c r="A140" s="6" t="s">
        <v>562</v>
      </c>
      <c r="B140" s="2" t="s">
        <v>426</v>
      </c>
      <c r="C140" s="2" t="s">
        <v>361</v>
      </c>
      <c r="D140" s="2" t="s">
        <v>130</v>
      </c>
      <c r="E140" s="2" t="s">
        <v>363</v>
      </c>
      <c r="F140" s="9" t="s">
        <v>407</v>
      </c>
      <c r="G140" s="12" t="s">
        <v>131</v>
      </c>
      <c r="H140" s="17"/>
      <c r="I140" s="10"/>
      <c r="J140" s="14">
        <v>29</v>
      </c>
      <c r="K140" s="2" t="s">
        <v>431</v>
      </c>
      <c r="L140" s="2">
        <v>12</v>
      </c>
      <c r="M140" s="2" t="s">
        <v>179</v>
      </c>
      <c r="N140" s="2">
        <v>41</v>
      </c>
      <c r="O140" s="2" t="s">
        <v>304</v>
      </c>
      <c r="P140" s="2"/>
      <c r="Q140" s="2"/>
      <c r="R140" s="2"/>
      <c r="S140" s="10"/>
      <c r="T140" s="7"/>
    </row>
    <row r="141" spans="1:20" s="8" customFormat="1" ht="96" customHeight="1" x14ac:dyDescent="0.25">
      <c r="A141" s="6" t="s">
        <v>563</v>
      </c>
      <c r="B141" s="2" t="s">
        <v>428</v>
      </c>
      <c r="C141" s="2" t="s">
        <v>361</v>
      </c>
      <c r="D141" s="2" t="s">
        <v>130</v>
      </c>
      <c r="E141" s="2" t="s">
        <v>363</v>
      </c>
      <c r="F141" s="9" t="s">
        <v>407</v>
      </c>
      <c r="G141" s="12" t="s">
        <v>131</v>
      </c>
      <c r="H141" s="17"/>
      <c r="I141" s="10"/>
      <c r="J141" s="14">
        <v>34</v>
      </c>
      <c r="K141" s="2" t="s">
        <v>217</v>
      </c>
      <c r="L141" s="2"/>
      <c r="M141" s="2"/>
      <c r="N141" s="2"/>
      <c r="O141" s="2"/>
      <c r="P141" s="2"/>
      <c r="Q141" s="2"/>
      <c r="R141" s="2"/>
      <c r="S141" s="10"/>
      <c r="T141" s="7"/>
    </row>
    <row r="142" spans="1:20" s="8" customFormat="1" ht="128.25" customHeight="1" x14ac:dyDescent="0.25">
      <c r="A142" s="100" t="s">
        <v>79</v>
      </c>
      <c r="B142" s="104" t="s">
        <v>80</v>
      </c>
      <c r="C142" s="105"/>
      <c r="D142" s="105"/>
      <c r="E142" s="105"/>
      <c r="F142" s="106"/>
      <c r="G142" s="100"/>
      <c r="H142" s="101"/>
      <c r="I142" s="107"/>
      <c r="J142" s="108"/>
      <c r="K142" s="105"/>
      <c r="L142" s="105"/>
      <c r="M142" s="105"/>
      <c r="N142" s="105"/>
      <c r="O142" s="105"/>
      <c r="P142" s="105"/>
      <c r="Q142" s="105"/>
      <c r="R142" s="105"/>
      <c r="S142" s="107"/>
      <c r="T142" s="7"/>
    </row>
    <row r="143" spans="1:20" s="8" customFormat="1" ht="110.25" x14ac:dyDescent="0.25">
      <c r="A143" s="6" t="s">
        <v>81</v>
      </c>
      <c r="B143" s="34" t="s">
        <v>467</v>
      </c>
      <c r="C143" s="35" t="s">
        <v>470</v>
      </c>
      <c r="D143" s="35" t="s">
        <v>368</v>
      </c>
      <c r="E143" s="35" t="s">
        <v>160</v>
      </c>
      <c r="F143" s="60" t="s">
        <v>468</v>
      </c>
      <c r="G143" s="47" t="s">
        <v>131</v>
      </c>
      <c r="H143" s="48" t="s">
        <v>107</v>
      </c>
      <c r="I143" s="38"/>
      <c r="J143" s="13">
        <v>8</v>
      </c>
      <c r="K143" s="2" t="s">
        <v>196</v>
      </c>
      <c r="L143" s="1">
        <v>50</v>
      </c>
      <c r="M143" s="2" t="s">
        <v>182</v>
      </c>
      <c r="N143" s="1"/>
      <c r="O143" s="1"/>
      <c r="P143" s="1"/>
      <c r="Q143" s="1"/>
      <c r="R143" s="1"/>
      <c r="S143" s="3"/>
      <c r="T143" s="7"/>
    </row>
    <row r="144" spans="1:20" s="8" customFormat="1" ht="96" customHeight="1" x14ac:dyDescent="0.25">
      <c r="A144" s="100" t="s">
        <v>82</v>
      </c>
      <c r="B144" s="104" t="s">
        <v>83</v>
      </c>
      <c r="C144" s="105"/>
      <c r="D144" s="105"/>
      <c r="E144" s="105"/>
      <c r="F144" s="106"/>
      <c r="G144" s="100"/>
      <c r="H144" s="101"/>
      <c r="I144" s="107"/>
      <c r="J144" s="108"/>
      <c r="K144" s="105"/>
      <c r="L144" s="105"/>
      <c r="M144" s="105"/>
      <c r="N144" s="105"/>
      <c r="O144" s="105"/>
      <c r="P144" s="105"/>
      <c r="Q144" s="105"/>
      <c r="R144" s="105"/>
      <c r="S144" s="107"/>
      <c r="T144" s="7"/>
    </row>
    <row r="145" spans="1:20" s="8" customFormat="1" ht="82.5" customHeight="1" x14ac:dyDescent="0.25">
      <c r="A145" s="6" t="s">
        <v>578</v>
      </c>
      <c r="B145" s="11" t="s">
        <v>710</v>
      </c>
      <c r="C145" s="350" t="s">
        <v>442</v>
      </c>
      <c r="D145" s="46" t="s">
        <v>368</v>
      </c>
      <c r="E145" s="17" t="s">
        <v>316</v>
      </c>
      <c r="F145" s="351" t="s">
        <v>245</v>
      </c>
      <c r="G145" s="352" t="s">
        <v>131</v>
      </c>
      <c r="H145" s="15"/>
      <c r="I145" s="3"/>
      <c r="J145" s="13">
        <v>5</v>
      </c>
      <c r="K145" s="2" t="s">
        <v>484</v>
      </c>
      <c r="L145" s="1">
        <v>50</v>
      </c>
      <c r="M145" s="2" t="s">
        <v>182</v>
      </c>
      <c r="N145" s="1"/>
      <c r="O145" s="1"/>
      <c r="P145" s="1"/>
      <c r="Q145" s="1"/>
      <c r="R145" s="1"/>
      <c r="S145" s="3"/>
      <c r="T145" s="7"/>
    </row>
    <row r="146" spans="1:20" s="8" customFormat="1" ht="82.5" customHeight="1" x14ac:dyDescent="0.25">
      <c r="A146" s="6" t="s">
        <v>579</v>
      </c>
      <c r="B146" s="34" t="s">
        <v>469</v>
      </c>
      <c r="C146" s="353" t="s">
        <v>154</v>
      </c>
      <c r="D146" s="35" t="s">
        <v>368</v>
      </c>
      <c r="E146" s="35" t="s">
        <v>160</v>
      </c>
      <c r="F146" s="351" t="s">
        <v>245</v>
      </c>
      <c r="G146" s="47" t="s">
        <v>131</v>
      </c>
      <c r="H146" s="48" t="s">
        <v>107</v>
      </c>
      <c r="I146" s="38"/>
      <c r="J146" s="13">
        <v>5</v>
      </c>
      <c r="K146" s="2" t="s">
        <v>484</v>
      </c>
      <c r="L146" s="1">
        <v>50</v>
      </c>
      <c r="M146" s="2" t="s">
        <v>182</v>
      </c>
      <c r="N146" s="1"/>
      <c r="O146" s="1"/>
      <c r="P146" s="1"/>
      <c r="Q146" s="1"/>
      <c r="R146" s="1"/>
      <c r="S146" s="3"/>
      <c r="T146" s="7"/>
    </row>
    <row r="147" spans="1:20" s="8" customFormat="1" ht="66.75" customHeight="1" x14ac:dyDescent="0.25">
      <c r="A147" s="6" t="s">
        <v>711</v>
      </c>
      <c r="B147" s="219" t="s">
        <v>712</v>
      </c>
      <c r="C147" s="354" t="s">
        <v>515</v>
      </c>
      <c r="D147" s="215" t="s">
        <v>368</v>
      </c>
      <c r="E147" s="220" t="s">
        <v>516</v>
      </c>
      <c r="F147" s="355" t="s">
        <v>245</v>
      </c>
      <c r="G147" s="204" t="s">
        <v>131</v>
      </c>
      <c r="H147" s="15"/>
      <c r="I147" s="3"/>
      <c r="J147" s="13">
        <v>5</v>
      </c>
      <c r="K147" s="356" t="s">
        <v>484</v>
      </c>
      <c r="L147" s="1"/>
      <c r="M147" s="1"/>
      <c r="N147" s="1"/>
      <c r="O147" s="1"/>
      <c r="P147" s="1"/>
      <c r="Q147" s="1"/>
      <c r="R147" s="1"/>
      <c r="S147" s="3"/>
      <c r="T147" s="7"/>
    </row>
    <row r="148" spans="1:20" s="8" customFormat="1" ht="79.5" customHeight="1" x14ac:dyDescent="0.25">
      <c r="A148" s="100" t="s">
        <v>84</v>
      </c>
      <c r="B148" s="104" t="s">
        <v>85</v>
      </c>
      <c r="C148" s="105"/>
      <c r="D148" s="105"/>
      <c r="E148" s="105"/>
      <c r="F148" s="106"/>
      <c r="G148" s="100"/>
      <c r="H148" s="101"/>
      <c r="I148" s="107"/>
      <c r="J148" s="108"/>
      <c r="K148" s="105"/>
      <c r="L148" s="105"/>
      <c r="M148" s="105"/>
      <c r="N148" s="105"/>
      <c r="O148" s="105"/>
      <c r="P148" s="105"/>
      <c r="Q148" s="105"/>
      <c r="R148" s="105"/>
      <c r="S148" s="107"/>
      <c r="T148" s="7"/>
    </row>
    <row r="149" spans="1:20" s="8" customFormat="1" ht="92.25" customHeight="1" x14ac:dyDescent="0.25">
      <c r="A149" s="6" t="s">
        <v>580</v>
      </c>
      <c r="B149" s="17" t="s">
        <v>646</v>
      </c>
      <c r="C149" s="2" t="s">
        <v>523</v>
      </c>
      <c r="D149" s="2" t="s">
        <v>368</v>
      </c>
      <c r="E149" s="2" t="s">
        <v>315</v>
      </c>
      <c r="F149" s="3" t="s">
        <v>411</v>
      </c>
      <c r="G149" s="14" t="s">
        <v>131</v>
      </c>
      <c r="H149" s="17"/>
      <c r="I149" s="10"/>
      <c r="J149" s="14">
        <v>7</v>
      </c>
      <c r="K149" s="2" t="s">
        <v>181</v>
      </c>
      <c r="L149" s="2">
        <v>6</v>
      </c>
      <c r="M149" s="2" t="s">
        <v>283</v>
      </c>
      <c r="N149" s="1">
        <v>50</v>
      </c>
      <c r="O149" s="2" t="s">
        <v>182</v>
      </c>
      <c r="P149" s="1"/>
      <c r="Q149" s="1"/>
      <c r="R149" s="1"/>
      <c r="S149" s="3"/>
      <c r="T149" s="7"/>
    </row>
    <row r="150" spans="1:20" s="8" customFormat="1" ht="96" customHeight="1" x14ac:dyDescent="0.25">
      <c r="A150" s="6" t="s">
        <v>581</v>
      </c>
      <c r="B150" s="11" t="s">
        <v>647</v>
      </c>
      <c r="C150" s="2" t="s">
        <v>634</v>
      </c>
      <c r="D150" s="2" t="s">
        <v>368</v>
      </c>
      <c r="E150" s="2" t="s">
        <v>316</v>
      </c>
      <c r="F150" s="10" t="s">
        <v>411</v>
      </c>
      <c r="G150" s="14" t="s">
        <v>131</v>
      </c>
      <c r="H150" s="17"/>
      <c r="I150" s="10"/>
      <c r="J150" s="14">
        <v>7</v>
      </c>
      <c r="K150" s="2" t="s">
        <v>443</v>
      </c>
      <c r="L150" s="2">
        <v>50</v>
      </c>
      <c r="M150" s="2" t="s">
        <v>182</v>
      </c>
      <c r="N150" s="1"/>
      <c r="O150" s="1"/>
      <c r="P150" s="1"/>
      <c r="Q150" s="1"/>
      <c r="R150" s="1"/>
      <c r="S150" s="3"/>
      <c r="T150" s="7"/>
    </row>
    <row r="151" spans="1:20" s="8" customFormat="1" ht="82.5" customHeight="1" x14ac:dyDescent="0.25">
      <c r="A151" s="6" t="s">
        <v>582</v>
      </c>
      <c r="B151" s="2" t="s">
        <v>648</v>
      </c>
      <c r="C151" s="2" t="s">
        <v>651</v>
      </c>
      <c r="D151" s="2" t="s">
        <v>368</v>
      </c>
      <c r="E151" s="2" t="s">
        <v>160</v>
      </c>
      <c r="F151" s="3" t="s">
        <v>246</v>
      </c>
      <c r="G151" s="13" t="s">
        <v>131</v>
      </c>
      <c r="H151" s="15"/>
      <c r="I151" s="3"/>
      <c r="J151" s="13">
        <v>7</v>
      </c>
      <c r="K151" s="2" t="s">
        <v>181</v>
      </c>
      <c r="L151" s="1">
        <v>6</v>
      </c>
      <c r="M151" s="11" t="s">
        <v>283</v>
      </c>
      <c r="N151" s="1">
        <v>50</v>
      </c>
      <c r="O151" s="2" t="s">
        <v>182</v>
      </c>
      <c r="P151" s="1"/>
      <c r="Q151" s="1"/>
      <c r="R151" s="1"/>
      <c r="S151" s="3"/>
      <c r="T151" s="7"/>
    </row>
    <row r="152" spans="1:20" s="8" customFormat="1" ht="81" customHeight="1" x14ac:dyDescent="0.25">
      <c r="A152" s="6" t="s">
        <v>583</v>
      </c>
      <c r="B152" s="18" t="s">
        <v>649</v>
      </c>
      <c r="C152" s="11" t="s">
        <v>614</v>
      </c>
      <c r="D152" s="11" t="s">
        <v>368</v>
      </c>
      <c r="E152" s="11" t="s">
        <v>149</v>
      </c>
      <c r="F152" s="177" t="s">
        <v>411</v>
      </c>
      <c r="G152" s="59" t="s">
        <v>131</v>
      </c>
      <c r="H152" s="26"/>
      <c r="I152" s="177"/>
      <c r="J152" s="59">
        <v>7</v>
      </c>
      <c r="K152" s="11" t="s">
        <v>181</v>
      </c>
      <c r="L152" s="1">
        <v>6</v>
      </c>
      <c r="M152" s="11" t="s">
        <v>432</v>
      </c>
      <c r="N152" s="1">
        <v>50</v>
      </c>
      <c r="O152" s="2" t="s">
        <v>182</v>
      </c>
      <c r="P152" s="1"/>
      <c r="Q152" s="1"/>
      <c r="R152" s="1"/>
      <c r="S152" s="3"/>
      <c r="T152" s="7"/>
    </row>
    <row r="153" spans="1:20" s="8" customFormat="1" ht="105" customHeight="1" x14ac:dyDescent="0.25">
      <c r="A153" s="6" t="s">
        <v>584</v>
      </c>
      <c r="B153" s="17" t="s">
        <v>650</v>
      </c>
      <c r="C153" s="11" t="s">
        <v>397</v>
      </c>
      <c r="D153" s="11" t="s">
        <v>368</v>
      </c>
      <c r="E153" s="11" t="s">
        <v>373</v>
      </c>
      <c r="F153" s="177" t="s">
        <v>246</v>
      </c>
      <c r="G153" s="59" t="s">
        <v>131</v>
      </c>
      <c r="H153" s="26"/>
      <c r="I153" s="177"/>
      <c r="J153" s="62">
        <v>7</v>
      </c>
      <c r="K153" s="11" t="s">
        <v>181</v>
      </c>
      <c r="L153" s="11">
        <v>6</v>
      </c>
      <c r="M153" s="11" t="s">
        <v>283</v>
      </c>
      <c r="N153" s="1">
        <v>50</v>
      </c>
      <c r="O153" s="2" t="s">
        <v>182</v>
      </c>
      <c r="P153" s="1"/>
      <c r="Q153" s="1"/>
      <c r="R153" s="1"/>
      <c r="S153" s="3"/>
      <c r="T153" s="7"/>
    </row>
    <row r="154" spans="1:20" s="8" customFormat="1" ht="81" customHeight="1" thickBot="1" x14ac:dyDescent="0.3">
      <c r="A154" s="6" t="s">
        <v>585</v>
      </c>
      <c r="B154" s="27" t="s">
        <v>429</v>
      </c>
      <c r="C154" s="55" t="s">
        <v>430</v>
      </c>
      <c r="D154" s="55" t="s">
        <v>368</v>
      </c>
      <c r="E154" s="55" t="s">
        <v>363</v>
      </c>
      <c r="F154" s="179" t="s">
        <v>411</v>
      </c>
      <c r="G154" s="178" t="s">
        <v>131</v>
      </c>
      <c r="H154" s="56"/>
      <c r="I154" s="179"/>
      <c r="J154" s="178">
        <v>6</v>
      </c>
      <c r="K154" s="55" t="s">
        <v>432</v>
      </c>
      <c r="L154" s="29">
        <v>7</v>
      </c>
      <c r="M154" s="29" t="s">
        <v>181</v>
      </c>
      <c r="N154" s="1">
        <v>50</v>
      </c>
      <c r="O154" s="2" t="s">
        <v>182</v>
      </c>
      <c r="P154" s="29"/>
      <c r="Q154" s="29"/>
      <c r="R154" s="29"/>
      <c r="S154" s="31"/>
      <c r="T154" s="7"/>
    </row>
    <row r="155" spans="1:20" s="8" customFormat="1" ht="81" customHeight="1" x14ac:dyDescent="0.25">
      <c r="A155" s="100" t="s">
        <v>86</v>
      </c>
      <c r="B155" s="104" t="s">
        <v>87</v>
      </c>
      <c r="C155" s="105"/>
      <c r="D155" s="105"/>
      <c r="E155" s="105"/>
      <c r="F155" s="106"/>
      <c r="G155" s="100"/>
      <c r="H155" s="101"/>
      <c r="I155" s="107"/>
      <c r="J155" s="108"/>
      <c r="K155" s="105"/>
      <c r="L155" s="105"/>
      <c r="M155" s="105"/>
      <c r="N155" s="105"/>
      <c r="O155" s="105"/>
      <c r="P155" s="105"/>
      <c r="Q155" s="105"/>
      <c r="R155" s="105"/>
      <c r="S155" s="107"/>
      <c r="T155" s="7"/>
    </row>
    <row r="156" spans="1:20" s="8" customFormat="1" ht="144" customHeight="1" x14ac:dyDescent="0.25">
      <c r="A156" s="6" t="s">
        <v>586</v>
      </c>
      <c r="B156" s="2" t="s">
        <v>525</v>
      </c>
      <c r="C156" s="14" t="s">
        <v>129</v>
      </c>
      <c r="D156" s="2" t="s">
        <v>368</v>
      </c>
      <c r="E156" s="2" t="s">
        <v>315</v>
      </c>
      <c r="F156" s="4" t="s">
        <v>247</v>
      </c>
      <c r="G156" s="6" t="s">
        <v>131</v>
      </c>
      <c r="H156" s="17"/>
      <c r="I156" s="10"/>
      <c r="J156" s="14">
        <v>38</v>
      </c>
      <c r="K156" s="2" t="s">
        <v>303</v>
      </c>
      <c r="L156" s="1"/>
      <c r="M156" s="1"/>
      <c r="N156" s="1"/>
      <c r="O156" s="1"/>
      <c r="P156" s="1"/>
      <c r="Q156" s="1"/>
      <c r="R156" s="1"/>
      <c r="S156" s="3"/>
      <c r="T156" s="7"/>
    </row>
    <row r="157" spans="1:20" s="8" customFormat="1" ht="144" customHeight="1" x14ac:dyDescent="0.25">
      <c r="A157" s="6" t="s">
        <v>587</v>
      </c>
      <c r="B157" s="2" t="s">
        <v>723</v>
      </c>
      <c r="C157" s="14" t="s">
        <v>129</v>
      </c>
      <c r="D157" s="2" t="s">
        <v>368</v>
      </c>
      <c r="E157" s="2" t="s">
        <v>315</v>
      </c>
      <c r="F157" s="4" t="s">
        <v>247</v>
      </c>
      <c r="G157" s="6" t="s">
        <v>131</v>
      </c>
      <c r="H157" s="17"/>
      <c r="I157" s="10"/>
      <c r="J157" s="14">
        <v>40</v>
      </c>
      <c r="K157" s="2" t="s">
        <v>180</v>
      </c>
      <c r="L157" s="14">
        <v>50</v>
      </c>
      <c r="M157" s="2" t="s">
        <v>182</v>
      </c>
      <c r="N157" s="1"/>
      <c r="O157" s="1"/>
      <c r="P157" s="1"/>
      <c r="Q157" s="1"/>
      <c r="R157" s="1"/>
      <c r="S157" s="3"/>
      <c r="T157" s="7"/>
    </row>
    <row r="158" spans="1:20" s="50" customFormat="1" ht="180" customHeight="1" x14ac:dyDescent="0.25">
      <c r="A158" s="6" t="s">
        <v>588</v>
      </c>
      <c r="B158" s="2" t="s">
        <v>447</v>
      </c>
      <c r="C158" s="14" t="s">
        <v>442</v>
      </c>
      <c r="D158" s="2" t="s">
        <v>368</v>
      </c>
      <c r="E158" s="2" t="s">
        <v>316</v>
      </c>
      <c r="F158" s="9" t="s">
        <v>412</v>
      </c>
      <c r="G158" s="12" t="s">
        <v>131</v>
      </c>
      <c r="H158" s="17"/>
      <c r="I158" s="10"/>
      <c r="J158" s="14">
        <v>40</v>
      </c>
      <c r="K158" s="2" t="s">
        <v>180</v>
      </c>
      <c r="L158" s="2">
        <v>50</v>
      </c>
      <c r="M158" s="2" t="s">
        <v>182</v>
      </c>
      <c r="N158" s="2"/>
      <c r="O158" s="2"/>
      <c r="P158" s="2"/>
      <c r="Q158" s="2"/>
      <c r="R158" s="2"/>
      <c r="S158" s="10"/>
      <c r="T158" s="7"/>
    </row>
    <row r="159" spans="1:20" s="50" customFormat="1" ht="141.75" x14ac:dyDescent="0.25">
      <c r="A159" s="6" t="s">
        <v>589</v>
      </c>
      <c r="B159" s="228" t="s">
        <v>724</v>
      </c>
      <c r="C159" s="353" t="s">
        <v>154</v>
      </c>
      <c r="D159" s="35" t="s">
        <v>368</v>
      </c>
      <c r="E159" s="35" t="s">
        <v>160</v>
      </c>
      <c r="F159" s="20" t="s">
        <v>247</v>
      </c>
      <c r="G159" s="47" t="s">
        <v>131</v>
      </c>
      <c r="H159" s="48" t="s">
        <v>107</v>
      </c>
      <c r="I159" s="38"/>
      <c r="J159" s="13">
        <v>38</v>
      </c>
      <c r="K159" s="2" t="s">
        <v>303</v>
      </c>
      <c r="L159" s="1">
        <v>28</v>
      </c>
      <c r="M159" s="2" t="s">
        <v>226</v>
      </c>
      <c r="N159" s="1">
        <v>50</v>
      </c>
      <c r="O159" s="2" t="s">
        <v>182</v>
      </c>
      <c r="P159" s="1"/>
      <c r="Q159" s="1"/>
      <c r="R159" s="1"/>
      <c r="S159" s="1"/>
      <c r="T159" s="7"/>
    </row>
    <row r="160" spans="1:20" s="8" customFormat="1" ht="173.25" x14ac:dyDescent="0.25">
      <c r="A160" s="6" t="s">
        <v>590</v>
      </c>
      <c r="B160" s="135" t="s">
        <v>725</v>
      </c>
      <c r="C160" s="233" t="s">
        <v>403</v>
      </c>
      <c r="D160" s="33" t="s">
        <v>368</v>
      </c>
      <c r="E160" s="33" t="s">
        <v>149</v>
      </c>
      <c r="F160" s="37" t="s">
        <v>412</v>
      </c>
      <c r="G160" s="357" t="s">
        <v>131</v>
      </c>
      <c r="H160" s="51"/>
      <c r="I160" s="358"/>
      <c r="J160" s="359">
        <v>38</v>
      </c>
      <c r="K160" s="33" t="s">
        <v>303</v>
      </c>
      <c r="L160" s="139">
        <v>28</v>
      </c>
      <c r="M160" s="33" t="s">
        <v>226</v>
      </c>
      <c r="N160" s="139">
        <v>29</v>
      </c>
      <c r="O160" s="33" t="s">
        <v>184</v>
      </c>
      <c r="P160" s="139">
        <v>45</v>
      </c>
      <c r="Q160" s="33" t="s">
        <v>308</v>
      </c>
      <c r="R160" s="139"/>
      <c r="S160" s="36"/>
      <c r="T160" s="7"/>
    </row>
    <row r="161" spans="1:20" s="8" customFormat="1" ht="173.25" x14ac:dyDescent="0.25">
      <c r="A161" s="6" t="s">
        <v>591</v>
      </c>
      <c r="B161" s="135" t="s">
        <v>726</v>
      </c>
      <c r="C161" s="233" t="s">
        <v>403</v>
      </c>
      <c r="D161" s="33" t="s">
        <v>368</v>
      </c>
      <c r="E161" s="33" t="s">
        <v>149</v>
      </c>
      <c r="F161" s="37" t="s">
        <v>413</v>
      </c>
      <c r="G161" s="357" t="s">
        <v>131</v>
      </c>
      <c r="H161" s="51"/>
      <c r="I161" s="358"/>
      <c r="J161" s="359">
        <v>38</v>
      </c>
      <c r="K161" s="33" t="s">
        <v>303</v>
      </c>
      <c r="L161" s="139">
        <v>28</v>
      </c>
      <c r="M161" s="33" t="s">
        <v>226</v>
      </c>
      <c r="N161" s="139">
        <v>29</v>
      </c>
      <c r="O161" s="33" t="s">
        <v>184</v>
      </c>
      <c r="P161" s="139">
        <v>45</v>
      </c>
      <c r="Q161" s="33" t="s">
        <v>308</v>
      </c>
      <c r="R161" s="139"/>
      <c r="S161" s="36"/>
      <c r="T161" s="7"/>
    </row>
    <row r="162" spans="1:20" s="8" customFormat="1" ht="110.25" x14ac:dyDescent="0.25">
      <c r="A162" s="6" t="s">
        <v>592</v>
      </c>
      <c r="B162" s="17" t="s">
        <v>727</v>
      </c>
      <c r="C162" s="14" t="s">
        <v>375</v>
      </c>
      <c r="D162" s="2" t="s">
        <v>368</v>
      </c>
      <c r="E162" s="2" t="s">
        <v>373</v>
      </c>
      <c r="F162" s="4" t="s">
        <v>247</v>
      </c>
      <c r="G162" s="6" t="s">
        <v>131</v>
      </c>
      <c r="H162" s="15"/>
      <c r="I162" s="3"/>
      <c r="J162" s="62">
        <v>38</v>
      </c>
      <c r="K162" s="11" t="s">
        <v>303</v>
      </c>
      <c r="L162" s="1"/>
      <c r="M162" s="1"/>
      <c r="N162" s="1"/>
      <c r="O162" s="1"/>
      <c r="P162" s="1"/>
      <c r="Q162" s="1"/>
      <c r="R162" s="1"/>
      <c r="S162" s="3"/>
      <c r="T162" s="7"/>
    </row>
    <row r="163" spans="1:20" s="8" customFormat="1" ht="94.5" customHeight="1" x14ac:dyDescent="0.25">
      <c r="A163" s="6" t="s">
        <v>593</v>
      </c>
      <c r="B163" s="17" t="s">
        <v>728</v>
      </c>
      <c r="C163" s="14" t="s">
        <v>375</v>
      </c>
      <c r="D163" s="2" t="s">
        <v>368</v>
      </c>
      <c r="E163" s="2" t="s">
        <v>373</v>
      </c>
      <c r="F163" s="4" t="s">
        <v>247</v>
      </c>
      <c r="G163" s="6" t="s">
        <v>131</v>
      </c>
      <c r="H163" s="17"/>
      <c r="I163" s="10"/>
      <c r="J163" s="14">
        <v>50</v>
      </c>
      <c r="K163" s="2" t="s">
        <v>182</v>
      </c>
      <c r="L163" s="1"/>
      <c r="M163" s="1"/>
      <c r="N163" s="1"/>
      <c r="O163" s="1"/>
      <c r="P163" s="1"/>
      <c r="Q163" s="1"/>
      <c r="R163" s="1"/>
      <c r="S163" s="3"/>
      <c r="T163" s="7"/>
    </row>
    <row r="164" spans="1:20" s="8" customFormat="1" ht="204.75" customHeight="1" x14ac:dyDescent="0.25">
      <c r="A164" s="6" t="s">
        <v>594</v>
      </c>
      <c r="B164" s="220" t="s">
        <v>729</v>
      </c>
      <c r="C164" s="14" t="s">
        <v>361</v>
      </c>
      <c r="D164" s="2" t="s">
        <v>368</v>
      </c>
      <c r="E164" s="2" t="s">
        <v>363</v>
      </c>
      <c r="F164" s="9" t="s">
        <v>412</v>
      </c>
      <c r="G164" s="12" t="s">
        <v>131</v>
      </c>
      <c r="H164" s="17"/>
      <c r="I164" s="10"/>
      <c r="J164" s="14">
        <v>38</v>
      </c>
      <c r="K164" s="2" t="s">
        <v>303</v>
      </c>
      <c r="L164" s="1">
        <v>40</v>
      </c>
      <c r="M164" s="2" t="s">
        <v>180</v>
      </c>
      <c r="N164" s="1">
        <v>28</v>
      </c>
      <c r="O164" s="2" t="s">
        <v>184</v>
      </c>
      <c r="P164" s="2"/>
      <c r="Q164" s="2"/>
      <c r="R164" s="2"/>
      <c r="S164" s="10"/>
      <c r="T164" s="7"/>
    </row>
    <row r="165" spans="1:20" s="8" customFormat="1" ht="173.25" x14ac:dyDescent="0.25">
      <c r="A165" s="6" t="s">
        <v>730</v>
      </c>
      <c r="B165" s="17" t="s">
        <v>731</v>
      </c>
      <c r="C165" s="14" t="s">
        <v>361</v>
      </c>
      <c r="D165" s="2" t="s">
        <v>368</v>
      </c>
      <c r="E165" s="2" t="s">
        <v>363</v>
      </c>
      <c r="F165" s="9" t="s">
        <v>412</v>
      </c>
      <c r="G165" s="12" t="s">
        <v>131</v>
      </c>
      <c r="H165" s="15"/>
      <c r="I165" s="3"/>
      <c r="J165" s="14">
        <v>38</v>
      </c>
      <c r="K165" s="2" t="s">
        <v>303</v>
      </c>
      <c r="L165" s="1">
        <v>28</v>
      </c>
      <c r="M165" s="2" t="s">
        <v>184</v>
      </c>
      <c r="N165" s="1"/>
      <c r="O165" s="2"/>
      <c r="P165" s="1"/>
      <c r="Q165" s="1"/>
      <c r="R165" s="1"/>
      <c r="S165" s="3"/>
      <c r="T165" s="7"/>
    </row>
    <row r="166" spans="1:20" s="8" customFormat="1" ht="63" x14ac:dyDescent="0.25">
      <c r="A166" s="6" t="s">
        <v>966</v>
      </c>
      <c r="B166" s="17" t="s">
        <v>1028</v>
      </c>
      <c r="C166" s="14" t="s">
        <v>442</v>
      </c>
      <c r="D166" s="2" t="s">
        <v>967</v>
      </c>
      <c r="E166" s="2" t="s">
        <v>968</v>
      </c>
      <c r="F166" s="9" t="s">
        <v>412</v>
      </c>
      <c r="G166" s="12" t="s">
        <v>131</v>
      </c>
      <c r="H166" s="15"/>
      <c r="I166" s="3"/>
      <c r="J166" s="14">
        <v>40</v>
      </c>
      <c r="K166" s="2" t="s">
        <v>180</v>
      </c>
      <c r="L166" s="1">
        <v>50</v>
      </c>
      <c r="M166" s="2" t="s">
        <v>182</v>
      </c>
      <c r="N166" s="1"/>
      <c r="O166" s="2"/>
      <c r="P166" s="1"/>
      <c r="Q166" s="1"/>
      <c r="R166" s="1"/>
      <c r="S166" s="3"/>
      <c r="T166" s="7"/>
    </row>
    <row r="167" spans="1:20" s="8" customFormat="1" ht="66.75" customHeight="1" x14ac:dyDescent="0.25">
      <c r="A167" s="100" t="s">
        <v>88</v>
      </c>
      <c r="B167" s="104" t="s">
        <v>89</v>
      </c>
      <c r="C167" s="105"/>
      <c r="D167" s="105"/>
      <c r="E167" s="105"/>
      <c r="F167" s="106"/>
      <c r="G167" s="100"/>
      <c r="H167" s="101"/>
      <c r="I167" s="107"/>
      <c r="J167" s="108"/>
      <c r="K167" s="105"/>
      <c r="L167" s="105"/>
      <c r="M167" s="105"/>
      <c r="N167" s="105"/>
      <c r="O167" s="105"/>
      <c r="P167" s="105"/>
      <c r="Q167" s="105"/>
      <c r="R167" s="105"/>
      <c r="S167" s="107"/>
      <c r="T167" s="7"/>
    </row>
    <row r="168" spans="1:20" s="8" customFormat="1" ht="98.25" customHeight="1" x14ac:dyDescent="0.25">
      <c r="A168" s="6" t="s">
        <v>90</v>
      </c>
      <c r="B168" s="34" t="s">
        <v>472</v>
      </c>
      <c r="C168" s="35" t="s">
        <v>154</v>
      </c>
      <c r="D168" s="35" t="s">
        <v>144</v>
      </c>
      <c r="E168" s="35" t="s">
        <v>160</v>
      </c>
      <c r="F168" s="60" t="s">
        <v>473</v>
      </c>
      <c r="G168" s="47" t="s">
        <v>463</v>
      </c>
      <c r="H168" s="48" t="s">
        <v>107</v>
      </c>
      <c r="I168" s="38"/>
      <c r="J168" s="13">
        <v>19</v>
      </c>
      <c r="K168" s="2" t="s">
        <v>698</v>
      </c>
      <c r="L168" s="1">
        <v>50</v>
      </c>
      <c r="M168" s="2" t="s">
        <v>182</v>
      </c>
      <c r="N168" s="1"/>
      <c r="O168" s="1"/>
      <c r="P168" s="1"/>
      <c r="Q168" s="1"/>
      <c r="R168" s="1"/>
      <c r="S168" s="3"/>
      <c r="T168" s="7"/>
    </row>
    <row r="169" spans="1:20" s="8" customFormat="1" ht="79.5" customHeight="1" x14ac:dyDescent="0.25">
      <c r="A169" s="6" t="s">
        <v>564</v>
      </c>
      <c r="B169" s="34" t="s">
        <v>474</v>
      </c>
      <c r="C169" s="35" t="s">
        <v>154</v>
      </c>
      <c r="D169" s="35" t="s">
        <v>144</v>
      </c>
      <c r="E169" s="35" t="s">
        <v>160</v>
      </c>
      <c r="F169" s="60" t="s">
        <v>475</v>
      </c>
      <c r="G169" s="47" t="s">
        <v>131</v>
      </c>
      <c r="H169" s="48" t="s">
        <v>107</v>
      </c>
      <c r="I169" s="38"/>
      <c r="J169" s="13">
        <v>19</v>
      </c>
      <c r="K169" s="2" t="s">
        <v>698</v>
      </c>
      <c r="L169" s="1">
        <v>50</v>
      </c>
      <c r="M169" s="2" t="s">
        <v>182</v>
      </c>
      <c r="N169" s="1"/>
      <c r="O169" s="1"/>
      <c r="P169" s="1"/>
      <c r="Q169" s="1"/>
      <c r="R169" s="1"/>
      <c r="S169" s="3"/>
      <c r="T169" s="7"/>
    </row>
    <row r="170" spans="1:20" s="8" customFormat="1" ht="47.25" x14ac:dyDescent="0.25">
      <c r="A170" s="100" t="s">
        <v>91</v>
      </c>
      <c r="B170" s="104" t="s">
        <v>92</v>
      </c>
      <c r="C170" s="105"/>
      <c r="D170" s="105"/>
      <c r="E170" s="105"/>
      <c r="F170" s="106"/>
      <c r="G170" s="100"/>
      <c r="H170" s="101"/>
      <c r="I170" s="107"/>
      <c r="J170" s="108"/>
      <c r="K170" s="105"/>
      <c r="L170" s="105"/>
      <c r="M170" s="105"/>
      <c r="N170" s="105"/>
      <c r="O170" s="105"/>
      <c r="P170" s="105"/>
      <c r="Q170" s="105"/>
      <c r="R170" s="105"/>
      <c r="S170" s="107"/>
      <c r="T170" s="7"/>
    </row>
    <row r="171" spans="1:20" s="8" customFormat="1" ht="126" x14ac:dyDescent="0.25">
      <c r="A171" s="6" t="s">
        <v>93</v>
      </c>
      <c r="B171" s="2" t="s">
        <v>527</v>
      </c>
      <c r="C171" s="2" t="s">
        <v>129</v>
      </c>
      <c r="D171" s="2" t="s">
        <v>365</v>
      </c>
      <c r="E171" s="2" t="s">
        <v>315</v>
      </c>
      <c r="F171" s="4" t="s">
        <v>528</v>
      </c>
      <c r="G171" s="6" t="s">
        <v>131</v>
      </c>
      <c r="H171" s="17" t="s">
        <v>107</v>
      </c>
      <c r="I171" s="10"/>
      <c r="J171" s="14">
        <v>10</v>
      </c>
      <c r="K171" s="2" t="s">
        <v>285</v>
      </c>
      <c r="L171" s="1"/>
      <c r="M171" s="1"/>
      <c r="N171" s="1"/>
      <c r="O171" s="1"/>
      <c r="P171" s="1"/>
      <c r="Q171" s="1"/>
      <c r="R171" s="1"/>
      <c r="S171" s="3"/>
      <c r="T171" s="7"/>
    </row>
    <row r="172" spans="1:20" s="8" customFormat="1" ht="63" x14ac:dyDescent="0.25">
      <c r="A172" s="6" t="s">
        <v>377</v>
      </c>
      <c r="B172" s="2" t="s">
        <v>512</v>
      </c>
      <c r="C172" s="2" t="s">
        <v>442</v>
      </c>
      <c r="D172" s="2" t="s">
        <v>365</v>
      </c>
      <c r="E172" s="2" t="s">
        <v>316</v>
      </c>
      <c r="F172" s="9" t="s">
        <v>366</v>
      </c>
      <c r="G172" s="12" t="s">
        <v>131</v>
      </c>
      <c r="H172" s="17" t="s">
        <v>107</v>
      </c>
      <c r="I172" s="3"/>
      <c r="J172" s="13">
        <v>10</v>
      </c>
      <c r="K172" s="2" t="s">
        <v>285</v>
      </c>
      <c r="L172" s="2">
        <v>50</v>
      </c>
      <c r="M172" s="2" t="s">
        <v>182</v>
      </c>
      <c r="N172" s="1"/>
      <c r="O172" s="1"/>
      <c r="P172" s="1"/>
      <c r="Q172" s="1"/>
      <c r="R172" s="1"/>
      <c r="S172" s="3"/>
      <c r="T172" s="7"/>
    </row>
    <row r="173" spans="1:20" s="8" customFormat="1" ht="85.5" customHeight="1" x14ac:dyDescent="0.25">
      <c r="A173" s="6" t="s">
        <v>565</v>
      </c>
      <c r="B173" s="34" t="s">
        <v>477</v>
      </c>
      <c r="C173" s="35" t="s">
        <v>154</v>
      </c>
      <c r="D173" s="35" t="s">
        <v>144</v>
      </c>
      <c r="E173" s="35" t="s">
        <v>160</v>
      </c>
      <c r="F173" s="60" t="s">
        <v>272</v>
      </c>
      <c r="G173" s="47" t="s">
        <v>463</v>
      </c>
      <c r="H173" s="48" t="s">
        <v>107</v>
      </c>
      <c r="I173" s="38"/>
      <c r="J173" s="13">
        <v>10</v>
      </c>
      <c r="K173" s="2" t="s">
        <v>285</v>
      </c>
      <c r="L173" s="1">
        <v>50</v>
      </c>
      <c r="M173" s="2" t="s">
        <v>182</v>
      </c>
      <c r="N173" s="1"/>
      <c r="O173" s="1"/>
      <c r="P173" s="1"/>
      <c r="Q173" s="1"/>
      <c r="R173" s="1"/>
      <c r="S173" s="3"/>
      <c r="T173" s="7"/>
    </row>
    <row r="174" spans="1:20" s="8" customFormat="1" ht="103.5" customHeight="1" x14ac:dyDescent="0.25">
      <c r="A174" s="100" t="s">
        <v>94</v>
      </c>
      <c r="B174" s="104" t="s">
        <v>95</v>
      </c>
      <c r="C174" s="105"/>
      <c r="D174" s="105"/>
      <c r="E174" s="105"/>
      <c r="F174" s="106"/>
      <c r="G174" s="100"/>
      <c r="H174" s="101"/>
      <c r="I174" s="107"/>
      <c r="J174" s="108"/>
      <c r="K174" s="105"/>
      <c r="L174" s="105"/>
      <c r="M174" s="105"/>
      <c r="N174" s="105"/>
      <c r="O174" s="105"/>
      <c r="P174" s="105"/>
      <c r="Q174" s="105"/>
      <c r="R174" s="105"/>
      <c r="S174" s="107"/>
      <c r="T174" s="7"/>
    </row>
    <row r="175" spans="1:20" s="8" customFormat="1" ht="30.75" customHeight="1" x14ac:dyDescent="0.25">
      <c r="A175" s="6" t="s">
        <v>96</v>
      </c>
      <c r="B175" s="1"/>
      <c r="C175" s="1"/>
      <c r="D175" s="1"/>
      <c r="E175" s="1"/>
      <c r="F175" s="4"/>
      <c r="G175" s="6"/>
      <c r="H175" s="15"/>
      <c r="I175" s="3"/>
      <c r="J175" s="13"/>
      <c r="K175" s="1"/>
      <c r="L175" s="1"/>
      <c r="M175" s="1"/>
      <c r="N175" s="1"/>
      <c r="O175" s="1"/>
      <c r="P175" s="1"/>
      <c r="Q175" s="1"/>
      <c r="R175" s="1"/>
      <c r="S175" s="3"/>
      <c r="T175" s="7"/>
    </row>
    <row r="176" spans="1:20" s="8" customFormat="1" ht="28.5" customHeight="1" x14ac:dyDescent="0.25">
      <c r="A176" s="6"/>
      <c r="B176" s="1"/>
      <c r="C176" s="1"/>
      <c r="D176" s="1"/>
      <c r="E176" s="1"/>
      <c r="F176" s="4"/>
      <c r="G176" s="6"/>
      <c r="H176" s="15"/>
      <c r="I176" s="3"/>
      <c r="J176" s="13"/>
      <c r="K176" s="1"/>
      <c r="L176" s="1"/>
      <c r="M176" s="1"/>
      <c r="N176" s="1"/>
      <c r="O176" s="1"/>
      <c r="P176" s="1"/>
      <c r="Q176" s="1"/>
      <c r="R176" s="1"/>
      <c r="S176" s="3"/>
      <c r="T176" s="7"/>
    </row>
    <row r="177" spans="1:21" s="8" customFormat="1" ht="63" x14ac:dyDescent="0.25">
      <c r="A177" s="100" t="s">
        <v>97</v>
      </c>
      <c r="B177" s="104" t="s">
        <v>98</v>
      </c>
      <c r="C177" s="105"/>
      <c r="D177" s="105"/>
      <c r="E177" s="105"/>
      <c r="F177" s="106"/>
      <c r="G177" s="100"/>
      <c r="H177" s="101"/>
      <c r="I177" s="107"/>
      <c r="J177" s="108"/>
      <c r="K177" s="105"/>
      <c r="L177" s="105"/>
      <c r="M177" s="105"/>
      <c r="N177" s="105"/>
      <c r="O177" s="105"/>
      <c r="P177" s="105"/>
      <c r="Q177" s="105"/>
      <c r="R177" s="105"/>
      <c r="S177" s="107"/>
      <c r="T177" s="7"/>
    </row>
    <row r="178" spans="1:21" s="8" customFormat="1" ht="189" x14ac:dyDescent="0.25">
      <c r="A178" s="6" t="s">
        <v>99</v>
      </c>
      <c r="B178" s="2" t="s">
        <v>783</v>
      </c>
      <c r="C178" s="2" t="s">
        <v>129</v>
      </c>
      <c r="D178" s="2" t="s">
        <v>144</v>
      </c>
      <c r="E178" s="2" t="s">
        <v>315</v>
      </c>
      <c r="F178" s="4" t="s">
        <v>262</v>
      </c>
      <c r="G178" s="6" t="s">
        <v>131</v>
      </c>
      <c r="H178" s="17" t="s">
        <v>107</v>
      </c>
      <c r="I178" s="10"/>
      <c r="J178" s="13">
        <v>19</v>
      </c>
      <c r="K178" s="2" t="s">
        <v>385</v>
      </c>
      <c r="L178" s="1"/>
      <c r="M178" s="1"/>
      <c r="N178" s="1"/>
      <c r="O178" s="1"/>
      <c r="P178" s="1"/>
      <c r="Q178" s="1"/>
      <c r="R178" s="1"/>
      <c r="S178" s="3"/>
      <c r="T178" s="7"/>
    </row>
    <row r="179" spans="1:21" s="8" customFormat="1" ht="189" x14ac:dyDescent="0.25">
      <c r="A179" s="6" t="s">
        <v>376</v>
      </c>
      <c r="B179" s="2" t="s">
        <v>784</v>
      </c>
      <c r="C179" s="2" t="s">
        <v>442</v>
      </c>
      <c r="D179" s="2" t="s">
        <v>365</v>
      </c>
      <c r="E179" s="2" t="s">
        <v>316</v>
      </c>
      <c r="F179" s="4" t="s">
        <v>513</v>
      </c>
      <c r="G179" s="12" t="s">
        <v>131</v>
      </c>
      <c r="H179" s="17" t="s">
        <v>107</v>
      </c>
      <c r="I179" s="10"/>
      <c r="J179" s="13">
        <v>19</v>
      </c>
      <c r="K179" s="2" t="s">
        <v>385</v>
      </c>
      <c r="L179" s="2">
        <v>50</v>
      </c>
      <c r="M179" s="2" t="s">
        <v>182</v>
      </c>
      <c r="N179" s="1"/>
      <c r="O179" s="1"/>
      <c r="P179" s="1"/>
      <c r="Q179" s="1"/>
      <c r="R179" s="1"/>
      <c r="S179" s="3"/>
      <c r="T179" s="7"/>
    </row>
    <row r="180" spans="1:21" s="8" customFormat="1" ht="63" customHeight="1" x14ac:dyDescent="0.25">
      <c r="A180" s="6" t="s">
        <v>566</v>
      </c>
      <c r="B180" s="46" t="s">
        <v>785</v>
      </c>
      <c r="C180" s="35" t="s">
        <v>154</v>
      </c>
      <c r="D180" s="35" t="s">
        <v>144</v>
      </c>
      <c r="E180" s="35" t="s">
        <v>160</v>
      </c>
      <c r="F180" s="60" t="s">
        <v>262</v>
      </c>
      <c r="G180" s="47" t="s">
        <v>131</v>
      </c>
      <c r="H180" s="48" t="s">
        <v>107</v>
      </c>
      <c r="I180" s="38"/>
      <c r="J180" s="13">
        <v>19</v>
      </c>
      <c r="K180" s="2" t="s">
        <v>385</v>
      </c>
      <c r="L180" s="1">
        <v>50</v>
      </c>
      <c r="M180" s="2" t="s">
        <v>182</v>
      </c>
      <c r="N180" s="1"/>
      <c r="O180" s="1"/>
      <c r="P180" s="1"/>
      <c r="Q180" s="1"/>
      <c r="R180" s="1"/>
      <c r="S180" s="3"/>
      <c r="T180" s="7"/>
    </row>
    <row r="181" spans="1:21" s="8" customFormat="1" ht="189" x14ac:dyDescent="0.25">
      <c r="A181" s="6" t="s">
        <v>567</v>
      </c>
      <c r="B181" s="17" t="s">
        <v>832</v>
      </c>
      <c r="C181" s="2" t="s">
        <v>375</v>
      </c>
      <c r="D181" s="2" t="s">
        <v>365</v>
      </c>
      <c r="E181" s="2" t="s">
        <v>373</v>
      </c>
      <c r="F181" s="4" t="s">
        <v>262</v>
      </c>
      <c r="G181" s="6" t="s">
        <v>131</v>
      </c>
      <c r="H181" s="15" t="s">
        <v>107</v>
      </c>
      <c r="I181" s="3"/>
      <c r="J181" s="13">
        <v>19</v>
      </c>
      <c r="K181" s="2" t="s">
        <v>385</v>
      </c>
      <c r="L181" s="1"/>
      <c r="M181" s="1"/>
      <c r="N181" s="1"/>
      <c r="O181" s="1"/>
      <c r="P181" s="1"/>
      <c r="Q181" s="1"/>
      <c r="R181" s="1"/>
      <c r="S181" s="3"/>
      <c r="T181" s="7"/>
    </row>
    <row r="182" spans="1:21" s="8" customFormat="1" ht="189" x14ac:dyDescent="0.25">
      <c r="A182" s="6" t="s">
        <v>568</v>
      </c>
      <c r="B182" s="2" t="s">
        <v>697</v>
      </c>
      <c r="C182" s="2" t="s">
        <v>361</v>
      </c>
      <c r="D182" s="2" t="s">
        <v>365</v>
      </c>
      <c r="E182" s="2" t="s">
        <v>363</v>
      </c>
      <c r="F182" s="4" t="s">
        <v>262</v>
      </c>
      <c r="G182" s="6" t="s">
        <v>131</v>
      </c>
      <c r="H182" s="15" t="s">
        <v>107</v>
      </c>
      <c r="I182" s="3"/>
      <c r="J182" s="13">
        <v>19</v>
      </c>
      <c r="K182" s="2" t="s">
        <v>385</v>
      </c>
      <c r="L182" s="1"/>
      <c r="M182" s="1"/>
      <c r="N182" s="1"/>
      <c r="O182" s="1"/>
      <c r="P182" s="1"/>
      <c r="Q182" s="1"/>
      <c r="R182" s="1"/>
      <c r="S182" s="3"/>
      <c r="T182" s="7"/>
    </row>
    <row r="183" spans="1:21" s="8" customFormat="1" ht="189" x14ac:dyDescent="0.25">
      <c r="A183" s="6" t="s">
        <v>786</v>
      </c>
      <c r="B183" s="220" t="s">
        <v>787</v>
      </c>
      <c r="C183" s="2" t="s">
        <v>403</v>
      </c>
      <c r="D183" s="2" t="s">
        <v>365</v>
      </c>
      <c r="E183" s="2" t="s">
        <v>149</v>
      </c>
      <c r="F183" s="4" t="s">
        <v>262</v>
      </c>
      <c r="G183" s="6" t="s">
        <v>131</v>
      </c>
      <c r="H183" s="15"/>
      <c r="I183" s="3"/>
      <c r="J183" s="13">
        <v>19</v>
      </c>
      <c r="K183" s="2" t="s">
        <v>385</v>
      </c>
      <c r="L183" s="1"/>
      <c r="M183" s="1"/>
      <c r="N183" s="1"/>
      <c r="O183" s="1"/>
      <c r="P183" s="1"/>
      <c r="Q183" s="1"/>
      <c r="R183" s="1"/>
      <c r="S183" s="3"/>
      <c r="T183" s="7"/>
    </row>
    <row r="184" spans="1:21" s="8" customFormat="1" ht="63" x14ac:dyDescent="0.25">
      <c r="A184" s="100" t="s">
        <v>100</v>
      </c>
      <c r="B184" s="104" t="s">
        <v>101</v>
      </c>
      <c r="C184" s="105"/>
      <c r="D184" s="105"/>
      <c r="E184" s="105"/>
      <c r="F184" s="106"/>
      <c r="G184" s="100"/>
      <c r="H184" s="101"/>
      <c r="I184" s="107"/>
      <c r="J184" s="108"/>
      <c r="K184" s="105"/>
      <c r="L184" s="105"/>
      <c r="M184" s="105"/>
      <c r="N184" s="105"/>
      <c r="O184" s="105"/>
      <c r="P184" s="105"/>
      <c r="Q184" s="105"/>
      <c r="R184" s="105"/>
      <c r="S184" s="107"/>
      <c r="T184" s="7"/>
    </row>
    <row r="185" spans="1:21" ht="189" x14ac:dyDescent="0.25">
      <c r="A185" s="6" t="s">
        <v>102</v>
      </c>
      <c r="B185" s="34" t="s">
        <v>478</v>
      </c>
      <c r="C185" s="35" t="s">
        <v>154</v>
      </c>
      <c r="D185" s="35" t="s">
        <v>144</v>
      </c>
      <c r="E185" s="35" t="s">
        <v>160</v>
      </c>
      <c r="F185" s="60" t="s">
        <v>266</v>
      </c>
      <c r="G185" s="47" t="s">
        <v>463</v>
      </c>
      <c r="H185" s="48" t="s">
        <v>107</v>
      </c>
      <c r="I185" s="38"/>
      <c r="J185" s="13">
        <v>19</v>
      </c>
      <c r="K185" s="2" t="s">
        <v>385</v>
      </c>
      <c r="L185" s="1">
        <v>50</v>
      </c>
      <c r="M185" s="2" t="s">
        <v>182</v>
      </c>
      <c r="N185" s="1"/>
      <c r="O185" s="1"/>
      <c r="P185" s="1"/>
      <c r="Q185" s="1"/>
      <c r="R185" s="1"/>
      <c r="S185" s="3"/>
      <c r="T185" s="19"/>
      <c r="U185" s="19"/>
    </row>
    <row r="186" spans="1:21" ht="75" customHeight="1" x14ac:dyDescent="0.25">
      <c r="A186" s="100" t="s">
        <v>103</v>
      </c>
      <c r="B186" s="104" t="s">
        <v>104</v>
      </c>
      <c r="C186" s="105"/>
      <c r="D186" s="105"/>
      <c r="E186" s="105"/>
      <c r="F186" s="106"/>
      <c r="G186" s="100"/>
      <c r="H186" s="101"/>
      <c r="I186" s="107"/>
      <c r="J186" s="108"/>
      <c r="K186" s="105"/>
      <c r="L186" s="105"/>
      <c r="M186" s="105"/>
      <c r="N186" s="105"/>
      <c r="O186" s="105"/>
      <c r="P186" s="105"/>
      <c r="Q186" s="105"/>
      <c r="R186" s="105"/>
      <c r="S186" s="107"/>
      <c r="T186" s="19"/>
      <c r="U186" s="19"/>
    </row>
    <row r="187" spans="1:21" ht="111" thickBot="1" x14ac:dyDescent="0.3">
      <c r="A187" s="52" t="s">
        <v>105</v>
      </c>
      <c r="B187" s="53" t="s">
        <v>479</v>
      </c>
      <c r="C187" s="82" t="s">
        <v>154</v>
      </c>
      <c r="D187" s="83" t="s">
        <v>368</v>
      </c>
      <c r="E187" s="83" t="s">
        <v>160</v>
      </c>
      <c r="F187" s="84" t="s">
        <v>267</v>
      </c>
      <c r="G187" s="85" t="s">
        <v>463</v>
      </c>
      <c r="H187" s="54" t="s">
        <v>107</v>
      </c>
      <c r="I187" s="86"/>
      <c r="J187" s="87">
        <v>37</v>
      </c>
      <c r="K187" s="30" t="s">
        <v>302</v>
      </c>
      <c r="L187" s="88">
        <v>50</v>
      </c>
      <c r="M187" s="30" t="s">
        <v>182</v>
      </c>
      <c r="N187" s="88"/>
      <c r="O187" s="88"/>
      <c r="P187" s="88"/>
      <c r="Q187" s="88"/>
      <c r="R187" s="88"/>
      <c r="S187" s="89"/>
      <c r="T187" s="19"/>
      <c r="U187" s="19"/>
    </row>
    <row r="188" spans="1:21" x14ac:dyDescent="0.25">
      <c r="E188" s="19"/>
      <c r="F188" s="19"/>
      <c r="G188" s="19"/>
      <c r="H188" s="360"/>
      <c r="I188" s="19"/>
      <c r="J188" s="19"/>
      <c r="K188" s="19"/>
      <c r="N188" s="19"/>
      <c r="O188" s="19"/>
      <c r="R188" s="19"/>
      <c r="S188" s="19"/>
      <c r="T188" s="19"/>
      <c r="U188" s="19"/>
    </row>
    <row r="189" spans="1:21" x14ac:dyDescent="0.25">
      <c r="E189" s="19"/>
      <c r="F189" s="19"/>
      <c r="G189" s="19"/>
      <c r="H189" s="360"/>
      <c r="I189" s="19"/>
      <c r="J189" s="19"/>
      <c r="K189" s="19"/>
      <c r="N189" s="19"/>
      <c r="O189" s="19"/>
      <c r="R189" s="19"/>
      <c r="S189" s="19"/>
      <c r="T189" s="19"/>
      <c r="U189" s="19"/>
    </row>
    <row r="190" spans="1:21" x14ac:dyDescent="0.25">
      <c r="E190" s="19"/>
      <c r="F190" s="19"/>
      <c r="G190" s="19"/>
      <c r="H190" s="360"/>
      <c r="I190" s="19"/>
      <c r="J190" s="19"/>
      <c r="K190" s="19"/>
      <c r="N190" s="19"/>
      <c r="O190" s="19"/>
      <c r="R190" s="19"/>
      <c r="S190" s="19"/>
      <c r="T190" s="19"/>
      <c r="U190" s="19"/>
    </row>
    <row r="191" spans="1:21" x14ac:dyDescent="0.25">
      <c r="E191" s="19"/>
      <c r="F191" s="19"/>
      <c r="G191" s="19"/>
      <c r="H191" s="360"/>
      <c r="I191" s="19"/>
      <c r="J191" s="19"/>
      <c r="K191" s="19"/>
      <c r="N191" s="19"/>
      <c r="O191" s="19"/>
      <c r="R191" s="19"/>
      <c r="S191" s="19"/>
      <c r="T191" s="19"/>
      <c r="U191" s="19"/>
    </row>
    <row r="192" spans="1:21" x14ac:dyDescent="0.25">
      <c r="E192" s="19"/>
      <c r="F192" s="19"/>
      <c r="G192" s="19"/>
      <c r="H192" s="360"/>
      <c r="I192" s="19"/>
      <c r="J192" s="19"/>
      <c r="K192" s="19"/>
      <c r="N192" s="19"/>
      <c r="O192" s="19"/>
      <c r="R192" s="19"/>
      <c r="S192" s="19"/>
      <c r="T192" s="19"/>
      <c r="U192" s="19"/>
    </row>
    <row r="193" spans="5:21" x14ac:dyDescent="0.25">
      <c r="E193" s="19"/>
      <c r="F193" s="19"/>
      <c r="G193" s="19"/>
      <c r="H193" s="360"/>
      <c r="I193" s="19"/>
      <c r="J193" s="19"/>
      <c r="K193" s="19"/>
      <c r="N193" s="19"/>
      <c r="O193" s="19"/>
      <c r="R193" s="19"/>
      <c r="S193" s="19"/>
      <c r="T193" s="19"/>
      <c r="U193" s="19"/>
    </row>
    <row r="194" spans="5:21" x14ac:dyDescent="0.25">
      <c r="E194" s="19"/>
      <c r="F194" s="19"/>
      <c r="G194" s="19"/>
      <c r="H194" s="360"/>
      <c r="I194" s="19"/>
      <c r="J194" s="19"/>
      <c r="K194" s="19"/>
      <c r="N194" s="19"/>
      <c r="O194" s="19"/>
      <c r="R194" s="19"/>
      <c r="S194" s="19"/>
      <c r="T194" s="19"/>
      <c r="U194" s="19"/>
    </row>
    <row r="195" spans="5:21" x14ac:dyDescent="0.25">
      <c r="E195" s="19"/>
      <c r="F195" s="19"/>
      <c r="G195" s="19"/>
      <c r="H195" s="360"/>
      <c r="I195" s="19"/>
      <c r="J195" s="19"/>
      <c r="K195" s="19"/>
      <c r="N195" s="19"/>
      <c r="O195" s="19"/>
      <c r="R195" s="19"/>
      <c r="S195" s="19"/>
      <c r="T195" s="19"/>
      <c r="U195" s="19"/>
    </row>
    <row r="196" spans="5:21" x14ac:dyDescent="0.25">
      <c r="E196" s="19"/>
      <c r="F196" s="19"/>
      <c r="G196" s="19"/>
      <c r="H196" s="360"/>
      <c r="I196" s="19"/>
      <c r="J196" s="19"/>
      <c r="K196" s="19"/>
      <c r="N196" s="19"/>
      <c r="O196" s="19"/>
      <c r="R196" s="19"/>
      <c r="S196" s="19"/>
      <c r="T196" s="19"/>
      <c r="U196" s="19"/>
    </row>
    <row r="197" spans="5:21" x14ac:dyDescent="0.25">
      <c r="E197" s="19"/>
      <c r="F197" s="19"/>
      <c r="G197" s="19"/>
      <c r="H197" s="360"/>
      <c r="I197" s="19"/>
      <c r="J197" s="19"/>
      <c r="K197" s="19"/>
      <c r="N197" s="19"/>
      <c r="O197" s="19"/>
      <c r="R197" s="19"/>
      <c r="S197" s="19"/>
      <c r="T197" s="19"/>
      <c r="U197" s="19"/>
    </row>
    <row r="198" spans="5:21" x14ac:dyDescent="0.25">
      <c r="E198" s="19"/>
      <c r="F198" s="19"/>
      <c r="G198" s="19"/>
      <c r="H198" s="360"/>
      <c r="I198" s="19"/>
      <c r="J198" s="19"/>
      <c r="K198" s="19"/>
      <c r="N198" s="19"/>
      <c r="O198" s="19"/>
      <c r="R198" s="19"/>
      <c r="S198" s="19"/>
      <c r="T198" s="19"/>
      <c r="U198" s="19"/>
    </row>
    <row r="199" spans="5:21" x14ac:dyDescent="0.25">
      <c r="E199" s="19"/>
      <c r="F199" s="19"/>
      <c r="G199" s="19"/>
      <c r="H199" s="360"/>
      <c r="I199" s="19"/>
      <c r="J199" s="19"/>
      <c r="K199" s="19"/>
      <c r="N199" s="19"/>
      <c r="O199" s="19"/>
      <c r="R199" s="19"/>
      <c r="S199" s="19"/>
      <c r="T199" s="19"/>
      <c r="U199" s="19"/>
    </row>
    <row r="200" spans="5:21" x14ac:dyDescent="0.25">
      <c r="E200" s="19"/>
      <c r="F200" s="19"/>
      <c r="G200" s="19"/>
      <c r="H200" s="360"/>
      <c r="I200" s="19"/>
      <c r="J200" s="19"/>
      <c r="K200" s="19"/>
      <c r="N200" s="19"/>
      <c r="O200" s="19"/>
      <c r="R200" s="19"/>
      <c r="S200" s="19"/>
      <c r="T200" s="19"/>
      <c r="U200" s="19"/>
    </row>
    <row r="201" spans="5:21" x14ac:dyDescent="0.25">
      <c r="E201" s="19"/>
      <c r="F201" s="19"/>
      <c r="G201" s="19"/>
      <c r="H201" s="360"/>
      <c r="I201" s="19"/>
      <c r="J201" s="19"/>
      <c r="K201" s="19"/>
      <c r="N201" s="19"/>
      <c r="O201" s="19"/>
      <c r="R201" s="19"/>
      <c r="S201" s="19"/>
      <c r="T201" s="19"/>
      <c r="U201" s="19"/>
    </row>
    <row r="202" spans="5:21" x14ac:dyDescent="0.25">
      <c r="E202" s="19"/>
      <c r="F202" s="19"/>
      <c r="G202" s="19"/>
      <c r="H202" s="360"/>
      <c r="I202" s="19"/>
      <c r="J202" s="19"/>
      <c r="K202" s="19"/>
      <c r="N202" s="19"/>
      <c r="O202" s="19"/>
      <c r="R202" s="19"/>
      <c r="S202" s="19"/>
      <c r="T202" s="19"/>
      <c r="U202" s="19"/>
    </row>
    <row r="203" spans="5:21" x14ac:dyDescent="0.25">
      <c r="E203" s="19"/>
      <c r="F203" s="19"/>
      <c r="G203" s="19"/>
      <c r="H203" s="360"/>
      <c r="I203" s="19"/>
      <c r="J203" s="19"/>
      <c r="K203" s="19"/>
      <c r="N203" s="19"/>
      <c r="O203" s="19"/>
      <c r="R203" s="19"/>
      <c r="S203" s="19"/>
      <c r="T203" s="19"/>
      <c r="U203" s="19"/>
    </row>
    <row r="204" spans="5:21" x14ac:dyDescent="0.25">
      <c r="E204" s="19"/>
      <c r="F204" s="19"/>
      <c r="G204" s="19"/>
      <c r="H204" s="360"/>
      <c r="I204" s="19"/>
      <c r="J204" s="19"/>
      <c r="K204" s="19"/>
      <c r="N204" s="19"/>
      <c r="O204" s="19"/>
      <c r="R204" s="19"/>
      <c r="S204" s="19"/>
      <c r="T204" s="19"/>
      <c r="U204" s="19"/>
    </row>
    <row r="205" spans="5:21" x14ac:dyDescent="0.25">
      <c r="E205" s="19"/>
      <c r="F205" s="19"/>
      <c r="G205" s="19"/>
      <c r="H205" s="360"/>
      <c r="I205" s="19"/>
      <c r="J205" s="19"/>
      <c r="K205" s="19"/>
      <c r="N205" s="19"/>
      <c r="O205" s="19"/>
      <c r="R205" s="19"/>
      <c r="S205" s="19"/>
      <c r="T205" s="19"/>
      <c r="U205" s="19"/>
    </row>
    <row r="206" spans="5:21" x14ac:dyDescent="0.25">
      <c r="E206" s="19"/>
      <c r="F206" s="19"/>
      <c r="G206" s="19"/>
      <c r="H206" s="360"/>
      <c r="I206" s="19"/>
      <c r="J206" s="19"/>
      <c r="K206" s="19"/>
      <c r="N206" s="19"/>
      <c r="O206" s="19"/>
      <c r="R206" s="19"/>
      <c r="S206" s="19"/>
      <c r="T206" s="19"/>
      <c r="U206" s="19"/>
    </row>
    <row r="207" spans="5:21" x14ac:dyDescent="0.25">
      <c r="E207" s="19"/>
      <c r="F207" s="19"/>
      <c r="G207" s="19"/>
      <c r="H207" s="360"/>
      <c r="I207" s="19"/>
      <c r="J207" s="19"/>
      <c r="K207" s="19"/>
      <c r="N207" s="19"/>
      <c r="O207" s="19"/>
      <c r="R207" s="19"/>
      <c r="S207" s="19"/>
      <c r="T207" s="19"/>
      <c r="U207" s="19"/>
    </row>
    <row r="208" spans="5:21" x14ac:dyDescent="0.25">
      <c r="E208" s="19"/>
      <c r="F208" s="19"/>
      <c r="G208" s="19"/>
      <c r="H208" s="360"/>
      <c r="I208" s="19"/>
      <c r="J208" s="19"/>
      <c r="K208" s="19"/>
      <c r="N208" s="19"/>
      <c r="O208" s="19"/>
      <c r="R208" s="19"/>
      <c r="S208" s="19"/>
      <c r="T208" s="19"/>
      <c r="U208" s="19"/>
    </row>
    <row r="209" spans="5:28" x14ac:dyDescent="0.25">
      <c r="E209" s="19"/>
      <c r="F209" s="19"/>
      <c r="G209" s="19"/>
      <c r="H209" s="360"/>
      <c r="I209" s="19"/>
      <c r="J209" s="19"/>
      <c r="K209" s="19"/>
      <c r="N209" s="19"/>
      <c r="O209" s="19"/>
      <c r="R209" s="19"/>
      <c r="S209" s="19"/>
      <c r="T209" s="19"/>
      <c r="U209" s="19"/>
    </row>
    <row r="210" spans="5:28" x14ac:dyDescent="0.25">
      <c r="E210" s="19"/>
      <c r="F210" s="19"/>
      <c r="G210" s="19"/>
      <c r="H210" s="360"/>
      <c r="I210" s="19"/>
      <c r="J210" s="19"/>
      <c r="K210" s="19"/>
      <c r="N210" s="19"/>
      <c r="O210" s="19"/>
      <c r="R210" s="19"/>
      <c r="S210" s="19"/>
      <c r="T210" s="19"/>
      <c r="U210" s="19"/>
    </row>
    <row r="211" spans="5:28" x14ac:dyDescent="0.25">
      <c r="E211" s="19"/>
      <c r="F211" s="19"/>
      <c r="G211" s="19"/>
      <c r="H211" s="360"/>
      <c r="I211" s="19"/>
      <c r="J211" s="19"/>
      <c r="K211" s="19"/>
      <c r="N211" s="19"/>
      <c r="O211" s="19"/>
      <c r="R211" s="19"/>
      <c r="S211" s="19"/>
      <c r="T211" s="19"/>
      <c r="U211" s="19"/>
    </row>
    <row r="212" spans="5:28" x14ac:dyDescent="0.25">
      <c r="E212" s="19"/>
      <c r="F212" s="19"/>
      <c r="G212" s="19"/>
      <c r="H212" s="360"/>
      <c r="I212" s="19"/>
      <c r="J212" s="19"/>
      <c r="K212" s="19"/>
      <c r="N212" s="19"/>
      <c r="O212" s="19"/>
      <c r="R212" s="19"/>
      <c r="S212" s="19"/>
      <c r="T212" s="19"/>
      <c r="U212" s="19"/>
    </row>
    <row r="213" spans="5:28" x14ac:dyDescent="0.25">
      <c r="E213" s="19"/>
      <c r="F213" s="19"/>
      <c r="G213" s="19"/>
      <c r="H213" s="360"/>
      <c r="I213" s="19"/>
      <c r="J213" s="19"/>
      <c r="K213" s="19"/>
      <c r="N213" s="19"/>
      <c r="O213" s="19"/>
      <c r="R213" s="19"/>
      <c r="S213" s="19"/>
      <c r="T213" s="19"/>
      <c r="U213" s="19"/>
    </row>
    <row r="214" spans="5:28" x14ac:dyDescent="0.25">
      <c r="E214" s="19"/>
      <c r="F214" s="19"/>
      <c r="G214" s="19"/>
      <c r="H214" s="360"/>
      <c r="I214" s="19"/>
      <c r="J214" s="19"/>
      <c r="K214" s="19"/>
      <c r="N214" s="19"/>
      <c r="O214" s="19"/>
      <c r="R214" s="19"/>
      <c r="S214" s="19"/>
      <c r="T214" s="19"/>
      <c r="U214" s="19"/>
    </row>
    <row r="215" spans="5:28" x14ac:dyDescent="0.25">
      <c r="E215" s="19"/>
      <c r="F215" s="19"/>
      <c r="G215" s="19"/>
      <c r="H215" s="360"/>
      <c r="I215" s="19"/>
      <c r="J215" s="19"/>
      <c r="K215" s="19"/>
      <c r="N215" s="19"/>
      <c r="O215" s="19"/>
      <c r="R215" s="19"/>
      <c r="S215" s="19"/>
      <c r="T215" s="19"/>
      <c r="U215" s="19"/>
    </row>
    <row r="216" spans="5:28" x14ac:dyDescent="0.25">
      <c r="E216" s="19"/>
      <c r="F216" s="19"/>
      <c r="G216" s="19"/>
      <c r="H216" s="360"/>
      <c r="I216" s="19"/>
      <c r="J216" s="19"/>
      <c r="K216" s="19"/>
      <c r="N216" s="19"/>
      <c r="O216" s="19"/>
      <c r="R216" s="19"/>
      <c r="S216" s="19"/>
      <c r="T216" s="19"/>
      <c r="U216" s="19"/>
    </row>
    <row r="217" spans="5:28" x14ac:dyDescent="0.25">
      <c r="E217" s="19"/>
      <c r="F217" s="19"/>
      <c r="G217" s="19"/>
      <c r="H217" s="360"/>
      <c r="I217" s="19"/>
      <c r="J217" s="19"/>
      <c r="K217" s="19"/>
      <c r="N217" s="19"/>
      <c r="O217" s="19"/>
      <c r="R217" s="19"/>
      <c r="S217" s="19"/>
      <c r="T217" s="19"/>
      <c r="U217" s="19"/>
    </row>
    <row r="218" spans="5:28" x14ac:dyDescent="0.25">
      <c r="E218" s="19"/>
      <c r="F218" s="19"/>
      <c r="G218" s="19"/>
      <c r="H218" s="360"/>
      <c r="I218" s="19"/>
      <c r="J218" s="19"/>
      <c r="K218" s="19"/>
      <c r="N218" s="19"/>
      <c r="O218" s="19"/>
      <c r="R218" s="19"/>
      <c r="S218" s="19"/>
      <c r="T218" s="19"/>
      <c r="U218" s="19"/>
    </row>
    <row r="219" spans="5:28" x14ac:dyDescent="0.25">
      <c r="E219" s="19"/>
      <c r="F219" s="19"/>
      <c r="G219" s="19"/>
      <c r="H219" s="360"/>
      <c r="I219" s="19"/>
      <c r="J219" s="19"/>
      <c r="K219" s="19"/>
      <c r="N219" s="19"/>
      <c r="O219" s="19"/>
      <c r="R219" s="19"/>
      <c r="S219" s="19"/>
      <c r="T219" s="19"/>
      <c r="U219" s="19"/>
    </row>
    <row r="220" spans="5:28" x14ac:dyDescent="0.25">
      <c r="E220" s="19"/>
      <c r="F220" s="19"/>
      <c r="G220" s="19"/>
      <c r="H220" s="360"/>
      <c r="I220" s="19"/>
      <c r="J220" s="19"/>
      <c r="K220" s="19"/>
      <c r="N220" s="19"/>
      <c r="O220" s="19"/>
      <c r="R220" s="19"/>
      <c r="S220" s="19"/>
      <c r="T220" s="19"/>
      <c r="U220" s="19"/>
    </row>
    <row r="221" spans="5:28" x14ac:dyDescent="0.25">
      <c r="E221" s="19"/>
      <c r="F221" s="19"/>
      <c r="G221" s="19"/>
      <c r="H221" s="360"/>
      <c r="I221" s="19"/>
      <c r="J221" s="19"/>
      <c r="K221" s="19"/>
      <c r="N221" s="19"/>
      <c r="O221" s="19"/>
      <c r="R221" s="19"/>
      <c r="S221" s="19"/>
      <c r="T221" s="19"/>
      <c r="U221" s="19"/>
    </row>
    <row r="222" spans="5:28" x14ac:dyDescent="0.25">
      <c r="E222" s="19"/>
      <c r="F222" s="19"/>
      <c r="G222" s="19"/>
      <c r="H222" s="360"/>
      <c r="I222" s="19"/>
      <c r="J222" s="19"/>
      <c r="K222" s="19"/>
      <c r="N222" s="19"/>
      <c r="O222" s="19"/>
      <c r="R222" s="19"/>
      <c r="S222" s="19"/>
      <c r="T222" s="19"/>
      <c r="U222" s="19"/>
    </row>
    <row r="223" spans="5:28" x14ac:dyDescent="0.25">
      <c r="E223" s="19"/>
      <c r="F223" s="19"/>
      <c r="G223" s="19"/>
      <c r="H223" s="360"/>
      <c r="I223" s="19"/>
      <c r="J223" s="19"/>
      <c r="K223" s="19"/>
      <c r="N223" s="19"/>
      <c r="O223" s="19"/>
      <c r="R223" s="19"/>
      <c r="S223" s="19"/>
      <c r="T223" s="19"/>
      <c r="U223" s="19"/>
    </row>
    <row r="224" spans="5:28" x14ac:dyDescent="0.25">
      <c r="E224" s="19"/>
      <c r="F224" s="19"/>
      <c r="G224" s="19"/>
      <c r="H224" s="360"/>
      <c r="I224" s="19"/>
      <c r="J224" s="19"/>
      <c r="K224" s="19"/>
      <c r="N224" s="19"/>
      <c r="O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</row>
    <row r="225" spans="5:28" x14ac:dyDescent="0.25">
      <c r="E225" s="19"/>
      <c r="F225" s="19"/>
      <c r="G225" s="19"/>
      <c r="H225" s="360"/>
      <c r="I225" s="19"/>
      <c r="J225" s="19"/>
      <c r="K225" s="19"/>
      <c r="N225" s="19"/>
      <c r="O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</row>
    <row r="226" spans="5:28" x14ac:dyDescent="0.25">
      <c r="E226" s="19"/>
      <c r="F226" s="19"/>
      <c r="G226" s="19"/>
      <c r="H226" s="360"/>
      <c r="I226" s="19"/>
      <c r="J226" s="19"/>
      <c r="K226" s="19"/>
      <c r="N226" s="19"/>
      <c r="O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</row>
    <row r="227" spans="5:28" x14ac:dyDescent="0.25">
      <c r="E227" s="19"/>
      <c r="F227" s="19"/>
      <c r="G227" s="19"/>
      <c r="H227" s="360"/>
      <c r="I227" s="19"/>
      <c r="J227" s="19"/>
      <c r="K227" s="19"/>
      <c r="N227" s="19"/>
      <c r="O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</row>
    <row r="228" spans="5:28" x14ac:dyDescent="0.25">
      <c r="E228" s="19"/>
      <c r="F228" s="19"/>
      <c r="G228" s="19"/>
      <c r="H228" s="360"/>
      <c r="I228" s="19"/>
      <c r="J228" s="19"/>
      <c r="K228" s="19"/>
      <c r="N228" s="19"/>
      <c r="O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</row>
    <row r="229" spans="5:28" x14ac:dyDescent="0.25">
      <c r="E229" s="19"/>
      <c r="F229" s="19"/>
      <c r="G229" s="19"/>
      <c r="H229" s="360"/>
      <c r="I229" s="19"/>
      <c r="J229" s="19"/>
      <c r="K229" s="19"/>
      <c r="N229" s="19"/>
      <c r="O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</row>
    <row r="230" spans="5:28" x14ac:dyDescent="0.25">
      <c r="E230" s="19"/>
      <c r="F230" s="19"/>
      <c r="G230" s="19"/>
      <c r="H230" s="360"/>
      <c r="I230" s="19"/>
      <c r="J230" s="19"/>
      <c r="K230" s="19"/>
      <c r="N230" s="19"/>
      <c r="O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</row>
    <row r="231" spans="5:28" x14ac:dyDescent="0.25">
      <c r="F231" s="19"/>
      <c r="G231" s="19"/>
      <c r="H231" s="360"/>
      <c r="I231" s="19"/>
      <c r="J231" s="19"/>
      <c r="K231" s="19"/>
      <c r="N231" s="19"/>
      <c r="O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</row>
    <row r="232" spans="5:28" x14ac:dyDescent="0.25">
      <c r="F232" s="19"/>
      <c r="G232" s="19"/>
      <c r="H232" s="360"/>
      <c r="I232" s="19"/>
      <c r="J232" s="19"/>
      <c r="K232" s="19"/>
      <c r="N232" s="19"/>
      <c r="O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</row>
    <row r="233" spans="5:28" x14ac:dyDescent="0.25">
      <c r="F233" s="19"/>
      <c r="G233" s="19"/>
      <c r="H233" s="360"/>
      <c r="I233" s="19"/>
      <c r="J233" s="19"/>
      <c r="K233" s="19"/>
      <c r="N233" s="19"/>
      <c r="O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</row>
    <row r="234" spans="5:28" x14ac:dyDescent="0.25">
      <c r="F234" s="19"/>
      <c r="G234" s="19"/>
      <c r="H234" s="360"/>
      <c r="I234" s="19"/>
      <c r="J234" s="19"/>
      <c r="K234" s="19"/>
      <c r="N234" s="19"/>
      <c r="O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</row>
    <row r="235" spans="5:28" x14ac:dyDescent="0.25">
      <c r="F235" s="19"/>
      <c r="G235" s="19"/>
      <c r="H235" s="360"/>
      <c r="I235" s="19"/>
      <c r="J235" s="19"/>
      <c r="K235" s="19"/>
      <c r="N235" s="19"/>
      <c r="O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</row>
    <row r="236" spans="5:28" x14ac:dyDescent="0.25">
      <c r="F236" s="19"/>
      <c r="G236" s="19"/>
      <c r="H236" s="360"/>
      <c r="I236" s="19"/>
      <c r="J236" s="19"/>
      <c r="K236" s="19"/>
      <c r="N236" s="19"/>
      <c r="O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</row>
    <row r="237" spans="5:28" x14ac:dyDescent="0.25">
      <c r="F237" s="19"/>
      <c r="G237" s="19"/>
      <c r="H237" s="360"/>
      <c r="I237" s="19"/>
      <c r="J237" s="19"/>
      <c r="K237" s="19"/>
      <c r="N237" s="19"/>
      <c r="O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</row>
    <row r="238" spans="5:28" x14ac:dyDescent="0.25">
      <c r="F238" s="19"/>
      <c r="G238" s="19"/>
      <c r="H238" s="360"/>
      <c r="I238" s="19"/>
      <c r="J238" s="19"/>
      <c r="K238" s="19"/>
      <c r="N238" s="19"/>
      <c r="O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</row>
    <row r="239" spans="5:28" x14ac:dyDescent="0.25">
      <c r="F239" s="19"/>
      <c r="G239" s="19"/>
      <c r="H239" s="360"/>
      <c r="I239" s="19"/>
      <c r="J239" s="19"/>
      <c r="K239" s="19"/>
      <c r="N239" s="19"/>
      <c r="O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</row>
    <row r="240" spans="5:28" x14ac:dyDescent="0.25">
      <c r="F240" s="19"/>
      <c r="G240" s="19"/>
      <c r="H240" s="360"/>
      <c r="I240" s="19"/>
      <c r="J240" s="19"/>
      <c r="K240" s="19"/>
      <c r="N240" s="19"/>
      <c r="O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</row>
    <row r="241" spans="6:28" x14ac:dyDescent="0.25">
      <c r="F241" s="19"/>
      <c r="G241" s="19"/>
      <c r="H241" s="360"/>
      <c r="I241" s="19"/>
      <c r="J241" s="19"/>
      <c r="K241" s="19"/>
      <c r="N241" s="19"/>
      <c r="O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</row>
    <row r="242" spans="6:28" x14ac:dyDescent="0.25">
      <c r="F242" s="19"/>
      <c r="G242" s="19"/>
      <c r="H242" s="360"/>
      <c r="I242" s="19"/>
      <c r="J242" s="19"/>
      <c r="K242" s="19"/>
      <c r="N242" s="19"/>
      <c r="O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</row>
    <row r="243" spans="6:28" x14ac:dyDescent="0.25">
      <c r="F243" s="19"/>
      <c r="G243" s="19"/>
      <c r="H243" s="360"/>
      <c r="I243" s="19"/>
      <c r="J243" s="19"/>
      <c r="K243" s="19"/>
      <c r="N243" s="19"/>
      <c r="O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</row>
    <row r="244" spans="6:28" x14ac:dyDescent="0.25">
      <c r="F244" s="19"/>
      <c r="G244" s="19"/>
      <c r="H244" s="360"/>
      <c r="I244" s="19"/>
      <c r="J244" s="19"/>
      <c r="K244" s="19"/>
      <c r="N244" s="19"/>
      <c r="O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</row>
    <row r="245" spans="6:28" x14ac:dyDescent="0.25">
      <c r="F245" s="19"/>
      <c r="G245" s="19"/>
      <c r="H245" s="360"/>
      <c r="I245" s="19"/>
      <c r="J245" s="19"/>
      <c r="K245" s="19"/>
      <c r="N245" s="19"/>
      <c r="O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</row>
    <row r="246" spans="6:28" x14ac:dyDescent="0.25">
      <c r="F246" s="19"/>
      <c r="G246" s="19"/>
      <c r="H246" s="360"/>
      <c r="I246" s="19"/>
      <c r="J246" s="19"/>
      <c r="K246" s="19"/>
      <c r="N246" s="19"/>
      <c r="O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</row>
    <row r="247" spans="6:28" x14ac:dyDescent="0.25">
      <c r="F247" s="19"/>
      <c r="G247" s="19"/>
      <c r="H247" s="360"/>
      <c r="I247" s="19"/>
      <c r="J247" s="19"/>
      <c r="K247" s="19"/>
      <c r="N247" s="19"/>
      <c r="O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</row>
    <row r="248" spans="6:28" x14ac:dyDescent="0.25">
      <c r="F248" s="19"/>
      <c r="G248" s="19"/>
      <c r="H248" s="360"/>
      <c r="I248" s="19"/>
      <c r="J248" s="19"/>
      <c r="K248" s="19"/>
      <c r="N248" s="19"/>
      <c r="O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</row>
    <row r="249" spans="6:28" x14ac:dyDescent="0.25">
      <c r="F249" s="19"/>
      <c r="G249" s="19"/>
      <c r="H249" s="360"/>
      <c r="I249" s="19"/>
      <c r="J249" s="19"/>
      <c r="K249" s="19"/>
      <c r="N249" s="19"/>
      <c r="O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</row>
    <row r="250" spans="6:28" x14ac:dyDescent="0.25">
      <c r="F250" s="19"/>
      <c r="G250" s="19"/>
      <c r="H250" s="360"/>
      <c r="I250" s="19"/>
      <c r="J250" s="19"/>
      <c r="K250" s="19"/>
      <c r="N250" s="19"/>
      <c r="O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</row>
    <row r="251" spans="6:28" x14ac:dyDescent="0.25">
      <c r="F251" s="19"/>
      <c r="G251" s="19"/>
      <c r="H251" s="360"/>
      <c r="I251" s="19"/>
      <c r="J251" s="19"/>
      <c r="K251" s="19"/>
      <c r="N251" s="19"/>
      <c r="O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</row>
    <row r="252" spans="6:28" x14ac:dyDescent="0.25">
      <c r="F252" s="19"/>
      <c r="G252" s="19"/>
      <c r="H252" s="360"/>
      <c r="I252" s="19"/>
      <c r="J252" s="19"/>
      <c r="K252" s="19"/>
      <c r="N252" s="19"/>
      <c r="O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</row>
    <row r="253" spans="6:28" x14ac:dyDescent="0.25">
      <c r="F253" s="19"/>
      <c r="G253" s="19"/>
      <c r="H253" s="360"/>
      <c r="I253" s="19"/>
      <c r="J253" s="19"/>
      <c r="K253" s="19"/>
      <c r="N253" s="19"/>
      <c r="O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</row>
    <row r="254" spans="6:28" x14ac:dyDescent="0.25">
      <c r="F254" s="19"/>
      <c r="G254" s="19"/>
      <c r="H254" s="360"/>
      <c r="I254" s="19"/>
      <c r="J254" s="19"/>
      <c r="K254" s="19"/>
      <c r="N254" s="19"/>
      <c r="O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</row>
    <row r="255" spans="6:28" x14ac:dyDescent="0.25">
      <c r="F255" s="19"/>
      <c r="G255" s="19"/>
      <c r="H255" s="360"/>
      <c r="I255" s="19"/>
      <c r="J255" s="19"/>
      <c r="K255" s="19"/>
      <c r="N255" s="19"/>
      <c r="O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 spans="6:28" x14ac:dyDescent="0.25">
      <c r="F256" s="19"/>
      <c r="G256" s="19"/>
      <c r="H256" s="360"/>
      <c r="I256" s="19"/>
      <c r="J256" s="19"/>
      <c r="K256" s="19"/>
      <c r="N256" s="19"/>
      <c r="O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 spans="6:28" x14ac:dyDescent="0.25">
      <c r="F257" s="19"/>
      <c r="G257" s="19"/>
      <c r="H257" s="360"/>
      <c r="I257" s="19"/>
      <c r="J257" s="19"/>
      <c r="K257" s="19"/>
      <c r="N257" s="19"/>
      <c r="O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6:28" x14ac:dyDescent="0.25">
      <c r="F258" s="19"/>
      <c r="G258" s="19"/>
      <c r="H258" s="360"/>
      <c r="I258" s="19"/>
      <c r="J258" s="19"/>
      <c r="K258" s="19"/>
      <c r="N258" s="19"/>
      <c r="O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 spans="6:28" x14ac:dyDescent="0.25">
      <c r="F259" s="19"/>
      <c r="G259" s="19"/>
      <c r="H259" s="360"/>
      <c r="I259" s="19"/>
      <c r="J259" s="19"/>
      <c r="K259" s="19"/>
      <c r="N259" s="19"/>
      <c r="O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</row>
    <row r="260" spans="6:28" x14ac:dyDescent="0.25">
      <c r="F260" s="19"/>
      <c r="G260" s="19"/>
      <c r="H260" s="360"/>
      <c r="I260" s="19"/>
      <c r="J260" s="19"/>
      <c r="K260" s="19"/>
      <c r="N260" s="19"/>
      <c r="O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</row>
    <row r="261" spans="6:28" x14ac:dyDescent="0.25">
      <c r="F261" s="19"/>
      <c r="G261" s="19"/>
      <c r="H261" s="360"/>
      <c r="I261" s="19"/>
      <c r="J261" s="19"/>
      <c r="K261" s="19"/>
      <c r="N261" s="19"/>
      <c r="O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</row>
    <row r="262" spans="6:28" x14ac:dyDescent="0.25">
      <c r="F262" s="19"/>
      <c r="G262" s="19"/>
      <c r="H262" s="360"/>
      <c r="I262" s="19"/>
      <c r="J262" s="19"/>
      <c r="K262" s="19"/>
      <c r="N262" s="19"/>
      <c r="O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</row>
    <row r="263" spans="6:28" x14ac:dyDescent="0.25">
      <c r="F263" s="19"/>
      <c r="G263" s="19"/>
      <c r="H263" s="360"/>
      <c r="I263" s="19"/>
      <c r="J263" s="19"/>
      <c r="K263" s="19"/>
      <c r="N263" s="19"/>
      <c r="O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</row>
    <row r="264" spans="6:28" x14ac:dyDescent="0.25">
      <c r="F264" s="19"/>
      <c r="G264" s="19"/>
      <c r="H264" s="360"/>
      <c r="I264" s="19"/>
      <c r="J264" s="19"/>
      <c r="K264" s="19"/>
      <c r="N264" s="19"/>
      <c r="O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</row>
    <row r="265" spans="6:28" x14ac:dyDescent="0.25">
      <c r="F265" s="19"/>
      <c r="G265" s="19"/>
      <c r="H265" s="360"/>
      <c r="I265" s="19"/>
      <c r="J265" s="19"/>
      <c r="K265" s="19"/>
      <c r="N265" s="19"/>
      <c r="O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</row>
    <row r="266" spans="6:28" x14ac:dyDescent="0.25">
      <c r="F266" s="19"/>
      <c r="G266" s="19"/>
      <c r="H266" s="360"/>
      <c r="I266" s="19"/>
      <c r="J266" s="19"/>
      <c r="K266" s="19"/>
      <c r="N266" s="19"/>
      <c r="O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</row>
    <row r="267" spans="6:28" x14ac:dyDescent="0.25">
      <c r="F267" s="19"/>
      <c r="G267" s="19"/>
      <c r="H267" s="360"/>
      <c r="I267" s="19"/>
      <c r="J267" s="19"/>
      <c r="K267" s="19"/>
      <c r="N267" s="19"/>
      <c r="O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</row>
    <row r="268" spans="6:28" x14ac:dyDescent="0.25">
      <c r="F268" s="19"/>
      <c r="G268" s="19"/>
      <c r="H268" s="360"/>
      <c r="I268" s="19"/>
      <c r="J268" s="19"/>
      <c r="K268" s="19"/>
      <c r="N268" s="19"/>
      <c r="O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</row>
    <row r="269" spans="6:28" x14ac:dyDescent="0.25">
      <c r="F269" s="19"/>
      <c r="G269" s="19"/>
      <c r="H269" s="360"/>
      <c r="I269" s="19"/>
      <c r="J269" s="19"/>
      <c r="K269" s="19"/>
      <c r="N269" s="19"/>
      <c r="O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</row>
    <row r="270" spans="6:28" x14ac:dyDescent="0.25">
      <c r="F270" s="19"/>
      <c r="G270" s="19"/>
      <c r="H270" s="360"/>
      <c r="I270" s="19"/>
      <c r="J270" s="19"/>
      <c r="K270" s="19"/>
      <c r="N270" s="19"/>
      <c r="O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</row>
    <row r="271" spans="6:28" x14ac:dyDescent="0.25">
      <c r="F271" s="19"/>
      <c r="G271" s="19"/>
      <c r="H271" s="360"/>
      <c r="I271" s="19"/>
      <c r="J271" s="19"/>
      <c r="K271" s="19"/>
      <c r="N271" s="19"/>
      <c r="O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</row>
    <row r="272" spans="6:28" x14ac:dyDescent="0.25">
      <c r="F272" s="19"/>
      <c r="G272" s="19"/>
      <c r="H272" s="360"/>
      <c r="I272" s="19"/>
      <c r="J272" s="19"/>
      <c r="K272" s="19"/>
      <c r="N272" s="19"/>
      <c r="O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</row>
    <row r="273" spans="6:28" x14ac:dyDescent="0.25">
      <c r="F273" s="19"/>
      <c r="G273" s="19"/>
      <c r="H273" s="360"/>
      <c r="I273" s="19"/>
      <c r="J273" s="19"/>
      <c r="K273" s="19"/>
      <c r="N273" s="19"/>
      <c r="O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</row>
    <row r="274" spans="6:28" x14ac:dyDescent="0.25">
      <c r="F274" s="19"/>
      <c r="G274" s="19"/>
      <c r="H274" s="360"/>
      <c r="I274" s="19"/>
      <c r="J274" s="19"/>
      <c r="K274" s="19"/>
      <c r="N274" s="19"/>
      <c r="O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</row>
    <row r="275" spans="6:28" x14ac:dyDescent="0.25">
      <c r="F275" s="19"/>
      <c r="G275" s="19"/>
      <c r="H275" s="360"/>
      <c r="I275" s="19"/>
      <c r="J275" s="19"/>
      <c r="K275" s="19"/>
      <c r="N275" s="19"/>
      <c r="O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</row>
    <row r="276" spans="6:28" x14ac:dyDescent="0.25">
      <c r="F276" s="19"/>
      <c r="G276" s="19"/>
      <c r="H276" s="360"/>
      <c r="I276" s="19"/>
      <c r="J276" s="19"/>
      <c r="K276" s="19"/>
      <c r="N276" s="19"/>
      <c r="O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</row>
    <row r="277" spans="6:28" x14ac:dyDescent="0.25">
      <c r="F277" s="19"/>
      <c r="G277" s="19"/>
      <c r="H277" s="360"/>
      <c r="I277" s="19"/>
      <c r="J277" s="19"/>
      <c r="K277" s="19"/>
      <c r="N277" s="19"/>
      <c r="O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</row>
    <row r="278" spans="6:28" x14ac:dyDescent="0.25">
      <c r="F278" s="19"/>
      <c r="G278" s="19"/>
      <c r="H278" s="360"/>
      <c r="I278" s="19"/>
      <c r="J278" s="19"/>
      <c r="K278" s="19"/>
      <c r="N278" s="19"/>
      <c r="O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</row>
    <row r="279" spans="6:28" x14ac:dyDescent="0.25">
      <c r="F279" s="19"/>
      <c r="G279" s="19"/>
      <c r="H279" s="360"/>
      <c r="I279" s="19"/>
      <c r="J279" s="19"/>
      <c r="K279" s="19"/>
      <c r="N279" s="19"/>
      <c r="O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</row>
    <row r="280" spans="6:28" x14ac:dyDescent="0.25">
      <c r="F280" s="19"/>
      <c r="G280" s="19"/>
      <c r="H280" s="360"/>
      <c r="I280" s="19"/>
      <c r="J280" s="19"/>
      <c r="K280" s="19"/>
      <c r="N280" s="19"/>
      <c r="O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</row>
    <row r="281" spans="6:28" x14ac:dyDescent="0.25">
      <c r="F281" s="19"/>
      <c r="G281" s="19"/>
      <c r="H281" s="360"/>
      <c r="I281" s="19"/>
      <c r="J281" s="19"/>
      <c r="K281" s="19"/>
      <c r="N281" s="19"/>
      <c r="O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</row>
    <row r="282" spans="6:28" x14ac:dyDescent="0.25">
      <c r="F282" s="19"/>
      <c r="G282" s="19"/>
      <c r="H282" s="360"/>
      <c r="I282" s="19"/>
      <c r="J282" s="19"/>
      <c r="K282" s="19"/>
      <c r="N282" s="19"/>
      <c r="O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</row>
    <row r="283" spans="6:28" x14ac:dyDescent="0.25">
      <c r="F283" s="19"/>
      <c r="G283" s="19"/>
      <c r="H283" s="360"/>
      <c r="I283" s="19"/>
      <c r="J283" s="19"/>
      <c r="K283" s="19"/>
      <c r="N283" s="19"/>
      <c r="O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</row>
    <row r="284" spans="6:28" x14ac:dyDescent="0.25">
      <c r="F284" s="19"/>
      <c r="G284" s="19"/>
      <c r="H284" s="360"/>
      <c r="I284" s="19"/>
      <c r="J284" s="19"/>
      <c r="K284" s="19"/>
      <c r="N284" s="19"/>
      <c r="O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</row>
    <row r="285" spans="6:28" x14ac:dyDescent="0.25">
      <c r="F285" s="19"/>
      <c r="G285" s="19"/>
      <c r="H285" s="360"/>
      <c r="I285" s="19"/>
      <c r="J285" s="19"/>
      <c r="K285" s="19"/>
      <c r="N285" s="19"/>
      <c r="O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</row>
    <row r="286" spans="6:28" x14ac:dyDescent="0.25">
      <c r="F286" s="19"/>
      <c r="G286" s="19"/>
      <c r="H286" s="360"/>
      <c r="I286" s="19"/>
      <c r="J286" s="19"/>
      <c r="K286" s="19"/>
      <c r="N286" s="19"/>
      <c r="O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</row>
    <row r="287" spans="6:28" x14ac:dyDescent="0.25">
      <c r="F287" s="19"/>
      <c r="G287" s="19"/>
      <c r="H287" s="360"/>
      <c r="I287" s="19"/>
      <c r="J287" s="19"/>
      <c r="K287" s="19"/>
      <c r="N287" s="19"/>
      <c r="O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</row>
    <row r="288" spans="6:28" x14ac:dyDescent="0.25">
      <c r="F288" s="19"/>
      <c r="G288" s="19"/>
      <c r="H288" s="360"/>
      <c r="I288" s="19"/>
      <c r="J288" s="19"/>
      <c r="K288" s="19"/>
      <c r="N288" s="19"/>
      <c r="O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</row>
    <row r="289" spans="6:28" x14ac:dyDescent="0.25">
      <c r="F289" s="19"/>
      <c r="G289" s="19"/>
      <c r="H289" s="360"/>
      <c r="I289" s="19"/>
      <c r="J289" s="19"/>
      <c r="K289" s="19"/>
      <c r="N289" s="19"/>
      <c r="O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</row>
    <row r="290" spans="6:28" x14ac:dyDescent="0.25">
      <c r="F290" s="19"/>
      <c r="G290" s="19"/>
      <c r="H290" s="360"/>
      <c r="I290" s="19"/>
      <c r="J290" s="19"/>
      <c r="K290" s="19"/>
      <c r="N290" s="19"/>
      <c r="O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</row>
    <row r="291" spans="6:28" x14ac:dyDescent="0.25">
      <c r="F291" s="19"/>
      <c r="G291" s="19"/>
      <c r="H291" s="360"/>
      <c r="I291" s="19"/>
      <c r="J291" s="19"/>
      <c r="K291" s="19"/>
      <c r="N291" s="19"/>
      <c r="O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</row>
    <row r="292" spans="6:28" x14ac:dyDescent="0.25">
      <c r="F292" s="19"/>
      <c r="G292" s="19"/>
      <c r="H292" s="360"/>
      <c r="I292" s="19"/>
      <c r="J292" s="19"/>
      <c r="K292" s="19"/>
      <c r="N292" s="19"/>
      <c r="O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</row>
    <row r="293" spans="6:28" x14ac:dyDescent="0.25">
      <c r="F293" s="19"/>
      <c r="G293" s="19"/>
      <c r="H293" s="360"/>
      <c r="I293" s="19"/>
      <c r="J293" s="19"/>
      <c r="K293" s="19"/>
      <c r="N293" s="19"/>
      <c r="O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</row>
    <row r="294" spans="6:28" x14ac:dyDescent="0.25">
      <c r="F294" s="19"/>
      <c r="G294" s="19"/>
      <c r="H294" s="360"/>
      <c r="I294" s="19"/>
      <c r="J294" s="19"/>
      <c r="K294" s="19"/>
      <c r="N294" s="19"/>
      <c r="O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</row>
    <row r="295" spans="6:28" x14ac:dyDescent="0.25">
      <c r="F295" s="19"/>
      <c r="G295" s="19"/>
      <c r="H295" s="360"/>
      <c r="I295" s="19"/>
      <c r="J295" s="19"/>
      <c r="K295" s="19"/>
      <c r="N295" s="19"/>
      <c r="O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</row>
    <row r="296" spans="6:28" x14ac:dyDescent="0.25">
      <c r="F296" s="19"/>
      <c r="G296" s="19"/>
      <c r="H296" s="360"/>
      <c r="I296" s="19"/>
      <c r="J296" s="19"/>
      <c r="K296" s="19"/>
      <c r="N296" s="19"/>
      <c r="O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</row>
    <row r="297" spans="6:28" x14ac:dyDescent="0.25">
      <c r="F297" s="19"/>
      <c r="G297" s="19"/>
      <c r="H297" s="360"/>
      <c r="I297" s="19"/>
      <c r="J297" s="19"/>
      <c r="K297" s="19"/>
      <c r="N297" s="19"/>
      <c r="O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</row>
    <row r="298" spans="6:28" x14ac:dyDescent="0.25">
      <c r="F298" s="19"/>
      <c r="G298" s="19"/>
      <c r="H298" s="360"/>
      <c r="I298" s="19"/>
      <c r="J298" s="19"/>
      <c r="K298" s="19"/>
      <c r="N298" s="19"/>
      <c r="O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</row>
    <row r="299" spans="6:28" x14ac:dyDescent="0.25">
      <c r="F299" s="19"/>
      <c r="G299" s="19"/>
      <c r="H299" s="360"/>
      <c r="I299" s="19"/>
      <c r="J299" s="19"/>
      <c r="K299" s="19"/>
      <c r="N299" s="19"/>
      <c r="O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</row>
    <row r="300" spans="6:28" x14ac:dyDescent="0.25">
      <c r="F300" s="19"/>
      <c r="G300" s="19"/>
      <c r="H300" s="360"/>
      <c r="I300" s="19"/>
      <c r="J300" s="19"/>
      <c r="K300" s="19"/>
      <c r="N300" s="19"/>
      <c r="O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</row>
    <row r="301" spans="6:28" x14ac:dyDescent="0.25">
      <c r="F301" s="19"/>
      <c r="G301" s="19"/>
      <c r="H301" s="360"/>
      <c r="I301" s="19"/>
      <c r="J301" s="19"/>
      <c r="K301" s="19"/>
      <c r="N301" s="19"/>
      <c r="O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</row>
    <row r="302" spans="6:28" x14ac:dyDescent="0.25">
      <c r="F302" s="19"/>
      <c r="G302" s="19"/>
      <c r="H302" s="360"/>
      <c r="I302" s="19"/>
      <c r="J302" s="19"/>
      <c r="K302" s="19"/>
      <c r="N302" s="19"/>
      <c r="O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</row>
    <row r="303" spans="6:28" x14ac:dyDescent="0.25">
      <c r="F303" s="19"/>
      <c r="G303" s="19"/>
      <c r="H303" s="360"/>
      <c r="I303" s="19"/>
      <c r="J303" s="19"/>
      <c r="K303" s="19"/>
      <c r="N303" s="19"/>
      <c r="O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</row>
    <row r="304" spans="6:28" x14ac:dyDescent="0.25">
      <c r="F304" s="19"/>
      <c r="G304" s="19"/>
      <c r="H304" s="360"/>
      <c r="I304" s="19"/>
      <c r="J304" s="19"/>
      <c r="K304" s="19"/>
      <c r="N304" s="19"/>
      <c r="O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</row>
    <row r="305" spans="6:28" x14ac:dyDescent="0.25">
      <c r="F305" s="19"/>
      <c r="G305" s="19"/>
      <c r="H305" s="360"/>
      <c r="I305" s="19"/>
      <c r="J305" s="19"/>
      <c r="K305" s="19"/>
      <c r="N305" s="19"/>
      <c r="O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</row>
    <row r="306" spans="6:28" x14ac:dyDescent="0.25">
      <c r="F306" s="19"/>
      <c r="G306" s="19"/>
      <c r="H306" s="360"/>
      <c r="I306" s="19"/>
      <c r="J306" s="19"/>
      <c r="K306" s="19"/>
      <c r="N306" s="19"/>
      <c r="O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</row>
    <row r="307" spans="6:28" x14ac:dyDescent="0.25">
      <c r="F307" s="19"/>
      <c r="G307" s="19"/>
      <c r="H307" s="360"/>
      <c r="I307" s="19"/>
      <c r="J307" s="19"/>
      <c r="K307" s="19"/>
      <c r="N307" s="19"/>
      <c r="O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</row>
    <row r="308" spans="6:28" x14ac:dyDescent="0.25">
      <c r="F308" s="19"/>
      <c r="G308" s="19"/>
      <c r="H308" s="360"/>
      <c r="I308" s="19"/>
      <c r="J308" s="19"/>
      <c r="K308" s="19"/>
      <c r="N308" s="19"/>
      <c r="O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</row>
    <row r="309" spans="6:28" x14ac:dyDescent="0.25">
      <c r="F309" s="19"/>
      <c r="G309" s="19"/>
      <c r="H309" s="360"/>
      <c r="I309" s="19"/>
      <c r="J309" s="19"/>
      <c r="K309" s="19"/>
      <c r="N309" s="19"/>
      <c r="O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</row>
    <row r="310" spans="6:28" x14ac:dyDescent="0.25">
      <c r="F310" s="19"/>
      <c r="G310" s="19"/>
      <c r="H310" s="360"/>
      <c r="I310" s="19"/>
      <c r="J310" s="19"/>
      <c r="K310" s="19"/>
      <c r="N310" s="19"/>
      <c r="O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</row>
    <row r="311" spans="6:28" x14ac:dyDescent="0.25">
      <c r="F311" s="19"/>
      <c r="G311" s="19"/>
      <c r="H311" s="360"/>
      <c r="I311" s="19"/>
      <c r="J311" s="19"/>
      <c r="K311" s="19"/>
      <c r="N311" s="19"/>
      <c r="O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</row>
    <row r="312" spans="6:28" x14ac:dyDescent="0.25">
      <c r="F312" s="19"/>
      <c r="G312" s="19"/>
      <c r="H312" s="360"/>
      <c r="I312" s="19"/>
      <c r="J312" s="19"/>
      <c r="K312" s="19"/>
      <c r="N312" s="19"/>
      <c r="O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</row>
    <row r="313" spans="6:28" x14ac:dyDescent="0.25">
      <c r="F313" s="19"/>
      <c r="G313" s="19"/>
      <c r="H313" s="360"/>
      <c r="I313" s="19"/>
      <c r="J313" s="19"/>
      <c r="K313" s="19"/>
      <c r="N313" s="19"/>
      <c r="O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</row>
    <row r="314" spans="6:28" x14ac:dyDescent="0.25">
      <c r="F314" s="19"/>
      <c r="G314" s="19"/>
      <c r="H314" s="360"/>
      <c r="I314" s="19"/>
      <c r="J314" s="19"/>
      <c r="K314" s="19"/>
      <c r="N314" s="19"/>
      <c r="O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</row>
    <row r="315" spans="6:28" x14ac:dyDescent="0.25">
      <c r="F315" s="19"/>
      <c r="G315" s="19"/>
      <c r="H315" s="360"/>
      <c r="I315" s="19"/>
      <c r="J315" s="19"/>
      <c r="K315" s="19"/>
      <c r="N315" s="19"/>
      <c r="O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</row>
    <row r="316" spans="6:28" x14ac:dyDescent="0.25">
      <c r="F316" s="19"/>
      <c r="G316" s="19"/>
      <c r="H316" s="360"/>
      <c r="I316" s="19"/>
      <c r="J316" s="19"/>
      <c r="K316" s="19"/>
      <c r="N316" s="19"/>
      <c r="O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</row>
    <row r="317" spans="6:28" x14ac:dyDescent="0.25">
      <c r="F317" s="19"/>
      <c r="G317" s="19"/>
      <c r="H317" s="360"/>
      <c r="I317" s="19"/>
      <c r="J317" s="19"/>
      <c r="K317" s="19"/>
      <c r="N317" s="19"/>
      <c r="O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</row>
    <row r="318" spans="6:28" x14ac:dyDescent="0.25">
      <c r="F318" s="19"/>
      <c r="G318" s="19"/>
      <c r="H318" s="360"/>
      <c r="I318" s="19"/>
      <c r="J318" s="19"/>
      <c r="K318" s="19"/>
      <c r="N318" s="19"/>
      <c r="O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</row>
    <row r="319" spans="6:28" x14ac:dyDescent="0.25">
      <c r="F319" s="19"/>
      <c r="G319" s="19"/>
      <c r="H319" s="360"/>
      <c r="I319" s="19"/>
      <c r="J319" s="19"/>
      <c r="K319" s="19"/>
      <c r="N319" s="19"/>
      <c r="O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</row>
    <row r="320" spans="6:28" x14ac:dyDescent="0.25">
      <c r="F320" s="19"/>
      <c r="G320" s="19"/>
      <c r="H320" s="360"/>
      <c r="I320" s="19"/>
      <c r="J320" s="19"/>
      <c r="K320" s="19"/>
      <c r="N320" s="19"/>
      <c r="O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</row>
    <row r="321" spans="6:28" x14ac:dyDescent="0.25">
      <c r="F321" s="19"/>
      <c r="G321" s="19"/>
      <c r="H321" s="360"/>
      <c r="I321" s="19"/>
      <c r="J321" s="19"/>
      <c r="K321" s="19"/>
      <c r="N321" s="19"/>
      <c r="O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</row>
    <row r="322" spans="6:28" x14ac:dyDescent="0.25">
      <c r="F322" s="19"/>
      <c r="G322" s="19"/>
      <c r="H322" s="360"/>
      <c r="I322" s="19"/>
      <c r="J322" s="19"/>
      <c r="K322" s="19"/>
      <c r="N322" s="19"/>
      <c r="O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</row>
    <row r="323" spans="6:28" x14ac:dyDescent="0.25">
      <c r="F323" s="19"/>
      <c r="G323" s="19"/>
      <c r="H323" s="360"/>
      <c r="I323" s="19"/>
      <c r="J323" s="19"/>
      <c r="K323" s="19"/>
      <c r="N323" s="19"/>
      <c r="O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</row>
    <row r="324" spans="6:28" x14ac:dyDescent="0.25">
      <c r="F324" s="19"/>
      <c r="G324" s="19"/>
      <c r="H324" s="360"/>
      <c r="I324" s="19"/>
      <c r="J324" s="19"/>
      <c r="K324" s="19"/>
      <c r="N324" s="19"/>
      <c r="O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</row>
    <row r="325" spans="6:28" x14ac:dyDescent="0.25">
      <c r="F325" s="19"/>
      <c r="G325" s="19"/>
      <c r="H325" s="360"/>
      <c r="I325" s="19"/>
      <c r="J325" s="19"/>
      <c r="K325" s="19"/>
      <c r="N325" s="19"/>
      <c r="O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</row>
    <row r="326" spans="6:28" x14ac:dyDescent="0.25">
      <c r="F326" s="19"/>
      <c r="G326" s="19"/>
      <c r="H326" s="360"/>
      <c r="I326" s="19"/>
      <c r="J326" s="19"/>
      <c r="K326" s="19"/>
      <c r="N326" s="19"/>
      <c r="O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</row>
    <row r="327" spans="6:28" x14ac:dyDescent="0.25">
      <c r="F327" s="19"/>
      <c r="G327" s="19"/>
      <c r="H327" s="360"/>
      <c r="I327" s="19"/>
      <c r="J327" s="19"/>
      <c r="K327" s="19"/>
      <c r="N327" s="19"/>
      <c r="O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</row>
    <row r="328" spans="6:28" x14ac:dyDescent="0.25">
      <c r="F328" s="19"/>
      <c r="G328" s="19"/>
      <c r="H328" s="360"/>
      <c r="I328" s="19"/>
      <c r="J328" s="19"/>
      <c r="K328" s="19"/>
      <c r="N328" s="19"/>
      <c r="O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</row>
    <row r="329" spans="6:28" x14ac:dyDescent="0.25">
      <c r="F329" s="19"/>
      <c r="G329" s="19"/>
      <c r="H329" s="360"/>
      <c r="I329" s="19"/>
      <c r="J329" s="19"/>
      <c r="K329" s="19"/>
      <c r="N329" s="19"/>
      <c r="O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</row>
    <row r="330" spans="6:28" x14ac:dyDescent="0.25">
      <c r="F330" s="19"/>
      <c r="G330" s="19"/>
      <c r="H330" s="360"/>
      <c r="I330" s="19"/>
      <c r="J330" s="19"/>
      <c r="K330" s="19"/>
      <c r="N330" s="19"/>
      <c r="O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</row>
    <row r="331" spans="6:28" x14ac:dyDescent="0.25">
      <c r="F331" s="19"/>
      <c r="G331" s="19"/>
      <c r="H331" s="360"/>
      <c r="I331" s="19"/>
      <c r="J331" s="19"/>
      <c r="K331" s="19"/>
      <c r="N331" s="19"/>
      <c r="O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</row>
    <row r="332" spans="6:28" x14ac:dyDescent="0.25">
      <c r="F332" s="19"/>
      <c r="G332" s="19"/>
      <c r="H332" s="360"/>
      <c r="I332" s="19"/>
      <c r="J332" s="19"/>
      <c r="K332" s="19"/>
      <c r="N332" s="19"/>
      <c r="O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</row>
    <row r="333" spans="6:28" x14ac:dyDescent="0.25">
      <c r="F333" s="19"/>
      <c r="G333" s="19"/>
      <c r="H333" s="360"/>
      <c r="I333" s="19"/>
      <c r="J333" s="19"/>
      <c r="K333" s="19"/>
      <c r="N333" s="19"/>
      <c r="O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</row>
    <row r="334" spans="6:28" x14ac:dyDescent="0.25">
      <c r="F334" s="19"/>
      <c r="G334" s="19"/>
      <c r="H334" s="360"/>
      <c r="I334" s="19"/>
      <c r="J334" s="19"/>
      <c r="K334" s="19"/>
      <c r="N334" s="19"/>
      <c r="O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</row>
    <row r="335" spans="6:28" x14ac:dyDescent="0.25">
      <c r="F335" s="19"/>
      <c r="G335" s="19"/>
      <c r="H335" s="360"/>
      <c r="I335" s="19"/>
      <c r="J335" s="19"/>
      <c r="K335" s="19"/>
      <c r="N335" s="19"/>
      <c r="O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</row>
    <row r="336" spans="6:28" x14ac:dyDescent="0.25">
      <c r="F336" s="19"/>
      <c r="G336" s="19"/>
      <c r="H336" s="360"/>
      <c r="I336" s="19"/>
      <c r="J336" s="19"/>
      <c r="K336" s="19"/>
      <c r="N336" s="19"/>
      <c r="O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</row>
    <row r="337" spans="6:28" x14ac:dyDescent="0.25">
      <c r="F337" s="19"/>
      <c r="G337" s="19"/>
      <c r="H337" s="360"/>
      <c r="I337" s="19"/>
      <c r="J337" s="19"/>
      <c r="K337" s="19"/>
      <c r="N337" s="19"/>
      <c r="O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</row>
    <row r="338" spans="6:28" x14ac:dyDescent="0.25">
      <c r="F338" s="19"/>
      <c r="G338" s="19"/>
      <c r="H338" s="360"/>
      <c r="I338" s="19"/>
      <c r="J338" s="19"/>
      <c r="K338" s="19"/>
      <c r="N338" s="19"/>
      <c r="O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</row>
    <row r="339" spans="6:28" x14ac:dyDescent="0.25">
      <c r="F339" s="19"/>
      <c r="G339" s="19"/>
      <c r="H339" s="360"/>
      <c r="I339" s="19"/>
      <c r="J339" s="19"/>
      <c r="K339" s="19"/>
      <c r="N339" s="19"/>
      <c r="O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</row>
    <row r="340" spans="6:28" x14ac:dyDescent="0.25">
      <c r="F340" s="19"/>
      <c r="G340" s="19"/>
      <c r="H340" s="360"/>
      <c r="I340" s="19"/>
      <c r="J340" s="19"/>
      <c r="K340" s="19"/>
      <c r="N340" s="19"/>
      <c r="O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</row>
    <row r="341" spans="6:28" x14ac:dyDescent="0.25">
      <c r="F341" s="19"/>
      <c r="G341" s="19"/>
      <c r="H341" s="360"/>
      <c r="I341" s="19"/>
      <c r="J341" s="19"/>
      <c r="K341" s="19"/>
      <c r="N341" s="19"/>
      <c r="O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</row>
    <row r="342" spans="6:28" x14ac:dyDescent="0.25">
      <c r="F342" s="19"/>
      <c r="G342" s="19"/>
      <c r="H342" s="360"/>
      <c r="I342" s="19"/>
      <c r="J342" s="19"/>
      <c r="K342" s="19"/>
      <c r="N342" s="19"/>
      <c r="O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</row>
    <row r="343" spans="6:28" x14ac:dyDescent="0.25">
      <c r="F343" s="19"/>
      <c r="G343" s="19"/>
      <c r="H343" s="360"/>
      <c r="I343" s="19"/>
      <c r="J343" s="19"/>
      <c r="K343" s="19"/>
      <c r="N343" s="19"/>
      <c r="O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</row>
    <row r="344" spans="6:28" x14ac:dyDescent="0.25">
      <c r="F344" s="19"/>
      <c r="G344" s="19"/>
      <c r="H344" s="360"/>
      <c r="I344" s="19"/>
      <c r="J344" s="19"/>
      <c r="K344" s="19"/>
      <c r="N344" s="19"/>
      <c r="O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</row>
    <row r="345" spans="6:28" x14ac:dyDescent="0.25">
      <c r="F345" s="19"/>
      <c r="G345" s="19"/>
      <c r="H345" s="360"/>
      <c r="I345" s="19"/>
      <c r="J345" s="19"/>
      <c r="K345" s="19"/>
      <c r="N345" s="19"/>
      <c r="O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</row>
    <row r="346" spans="6:28" x14ac:dyDescent="0.25">
      <c r="F346" s="19"/>
      <c r="G346" s="19"/>
      <c r="H346" s="360"/>
      <c r="I346" s="19"/>
      <c r="J346" s="19"/>
      <c r="K346" s="19"/>
      <c r="N346" s="19"/>
      <c r="O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</row>
    <row r="347" spans="6:28" x14ac:dyDescent="0.25">
      <c r="F347" s="19"/>
      <c r="G347" s="19"/>
      <c r="H347" s="360"/>
      <c r="I347" s="19"/>
      <c r="J347" s="19"/>
      <c r="K347" s="19"/>
      <c r="N347" s="19"/>
      <c r="O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</row>
    <row r="348" spans="6:28" x14ac:dyDescent="0.25">
      <c r="F348" s="19"/>
      <c r="G348" s="19"/>
      <c r="H348" s="360"/>
      <c r="I348" s="19"/>
      <c r="J348" s="19"/>
      <c r="K348" s="19"/>
      <c r="N348" s="19"/>
      <c r="O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</row>
    <row r="349" spans="6:28" x14ac:dyDescent="0.25">
      <c r="F349" s="19"/>
      <c r="G349" s="19"/>
      <c r="H349" s="360"/>
      <c r="I349" s="19"/>
      <c r="J349" s="19"/>
      <c r="K349" s="19"/>
      <c r="N349" s="19"/>
      <c r="O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</row>
    <row r="350" spans="6:28" x14ac:dyDescent="0.25">
      <c r="F350" s="19"/>
      <c r="G350" s="19"/>
      <c r="H350" s="360"/>
      <c r="I350" s="19"/>
      <c r="J350" s="19"/>
      <c r="K350" s="19"/>
      <c r="N350" s="19"/>
      <c r="O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</row>
    <row r="351" spans="6:28" x14ac:dyDescent="0.25">
      <c r="F351" s="19"/>
      <c r="G351" s="19"/>
      <c r="H351" s="360"/>
      <c r="I351" s="19"/>
      <c r="J351" s="19"/>
      <c r="K351" s="19"/>
      <c r="N351" s="19"/>
      <c r="O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</row>
    <row r="352" spans="6:28" x14ac:dyDescent="0.25">
      <c r="F352" s="19"/>
      <c r="G352" s="19"/>
      <c r="H352" s="360"/>
      <c r="I352" s="19"/>
      <c r="J352" s="19"/>
      <c r="K352" s="19"/>
      <c r="N352" s="19"/>
      <c r="O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</row>
    <row r="353" spans="6:28" x14ac:dyDescent="0.25">
      <c r="F353" s="19"/>
      <c r="G353" s="19"/>
      <c r="H353" s="360"/>
      <c r="I353" s="19"/>
      <c r="J353" s="19"/>
      <c r="K353" s="19"/>
      <c r="N353" s="19"/>
      <c r="O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</row>
    <row r="354" spans="6:28" x14ac:dyDescent="0.25">
      <c r="F354" s="19"/>
      <c r="G354" s="19"/>
      <c r="H354" s="360"/>
      <c r="I354" s="19"/>
      <c r="J354" s="19"/>
      <c r="K354" s="19"/>
      <c r="N354" s="19"/>
      <c r="O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</row>
    <row r="355" spans="6:28" x14ac:dyDescent="0.25">
      <c r="F355" s="19"/>
      <c r="G355" s="19"/>
      <c r="H355" s="360"/>
      <c r="I355" s="19"/>
      <c r="J355" s="19"/>
      <c r="K355" s="19"/>
      <c r="N355" s="19"/>
      <c r="O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</row>
    <row r="356" spans="6:28" x14ac:dyDescent="0.25">
      <c r="F356" s="19"/>
      <c r="G356" s="19"/>
      <c r="H356" s="360"/>
      <c r="I356" s="19"/>
      <c r="J356" s="19"/>
      <c r="K356" s="19"/>
      <c r="N356" s="19"/>
      <c r="O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</row>
    <row r="357" spans="6:28" x14ac:dyDescent="0.25">
      <c r="F357" s="19"/>
      <c r="G357" s="19"/>
      <c r="H357" s="360"/>
      <c r="I357" s="19"/>
      <c r="J357" s="19"/>
      <c r="K357" s="19"/>
      <c r="N357" s="19"/>
      <c r="O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</row>
    <row r="358" spans="6:28" x14ac:dyDescent="0.25">
      <c r="F358" s="19"/>
      <c r="G358" s="19"/>
      <c r="H358" s="360"/>
      <c r="I358" s="19"/>
      <c r="J358" s="19"/>
      <c r="K358" s="19"/>
      <c r="N358" s="19"/>
      <c r="O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</row>
    <row r="359" spans="6:28" x14ac:dyDescent="0.25">
      <c r="F359" s="19"/>
      <c r="G359" s="19"/>
      <c r="H359" s="360"/>
      <c r="I359" s="19"/>
      <c r="J359" s="19"/>
      <c r="K359" s="19"/>
      <c r="N359" s="19"/>
      <c r="O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</row>
    <row r="360" spans="6:28" x14ac:dyDescent="0.25">
      <c r="F360" s="19"/>
      <c r="G360" s="19"/>
      <c r="H360" s="360"/>
      <c r="I360" s="19"/>
      <c r="J360" s="19"/>
      <c r="K360" s="19"/>
      <c r="N360" s="19"/>
      <c r="O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</row>
    <row r="361" spans="6:28" x14ac:dyDescent="0.25">
      <c r="F361" s="19"/>
      <c r="G361" s="19"/>
      <c r="H361" s="360"/>
      <c r="I361" s="19"/>
      <c r="J361" s="19"/>
      <c r="K361" s="19"/>
      <c r="N361" s="19"/>
      <c r="O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</row>
    <row r="362" spans="6:28" x14ac:dyDescent="0.25">
      <c r="F362" s="19"/>
      <c r="G362" s="19"/>
      <c r="H362" s="360"/>
      <c r="I362" s="19"/>
      <c r="J362" s="19"/>
      <c r="K362" s="19"/>
      <c r="N362" s="19"/>
      <c r="O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</row>
    <row r="363" spans="6:28" x14ac:dyDescent="0.25">
      <c r="F363" s="19"/>
      <c r="G363" s="19"/>
      <c r="H363" s="360"/>
      <c r="I363" s="19"/>
      <c r="J363" s="19"/>
      <c r="K363" s="19"/>
      <c r="N363" s="19"/>
      <c r="O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</row>
    <row r="364" spans="6:28" x14ac:dyDescent="0.25">
      <c r="F364" s="19"/>
      <c r="G364" s="19"/>
      <c r="H364" s="360"/>
      <c r="I364" s="19"/>
      <c r="J364" s="19"/>
      <c r="K364" s="19"/>
      <c r="N364" s="19"/>
      <c r="O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</row>
  </sheetData>
  <autoFilter ref="J1:P364"/>
  <pageMargins left="0.25" right="0.25" top="0.75" bottom="0.75" header="0.3" footer="0.3"/>
  <pageSetup paperSize="9"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26"/>
  <sheetViews>
    <sheetView topLeftCell="A79" zoomScaleNormal="100" workbookViewId="0">
      <selection activeCell="A81" sqref="A81:P94"/>
    </sheetView>
  </sheetViews>
  <sheetFormatPr defaultRowHeight="15.75" x14ac:dyDescent="0.25"/>
  <cols>
    <col min="1" max="1" width="12.140625" style="185" customWidth="1"/>
    <col min="2" max="2" width="16.5703125" style="185" customWidth="1"/>
    <col min="3" max="3" width="14.42578125" style="185" customWidth="1"/>
    <col min="4" max="4" width="14.7109375" style="185" customWidth="1"/>
    <col min="5" max="5" width="16.5703125" style="185" customWidth="1"/>
    <col min="6" max="6" width="21.5703125" style="185" customWidth="1"/>
    <col min="7" max="8" width="9.140625" style="185"/>
    <col min="9" max="9" width="9.140625" style="7"/>
    <col min="10" max="10" width="11.42578125" style="185" customWidth="1"/>
    <col min="11" max="11" width="18.42578125" style="205" bestFit="1" customWidth="1"/>
    <col min="12" max="12" width="11.28515625" style="185" bestFit="1" customWidth="1"/>
    <col min="13" max="13" width="10.28515625" style="185" bestFit="1" customWidth="1"/>
    <col min="14" max="14" width="22.28515625" style="185" bestFit="1" customWidth="1"/>
    <col min="15" max="15" width="11.140625" style="185" bestFit="1" customWidth="1"/>
    <col min="16" max="16" width="11" style="185" bestFit="1" customWidth="1"/>
    <col min="17" max="17" width="18.7109375" style="185" bestFit="1" customWidth="1"/>
    <col min="18" max="18" width="9.42578125" style="185" customWidth="1"/>
    <col min="19" max="19" width="11" style="185" customWidth="1"/>
    <col min="20" max="20" width="19.28515625" style="185" bestFit="1" customWidth="1"/>
    <col min="21" max="21" width="9.85546875" style="185" customWidth="1"/>
    <col min="22" max="22" width="8.140625" style="7" customWidth="1"/>
    <col min="23" max="23" width="11" style="7" bestFit="1" customWidth="1"/>
    <col min="24" max="24" width="6.140625" style="7" bestFit="1" customWidth="1"/>
    <col min="25" max="44" width="9.140625" style="7"/>
    <col min="45" max="16384" width="9.140625" style="185"/>
  </cols>
  <sheetData>
    <row r="1" spans="1:44" x14ac:dyDescent="0.25">
      <c r="J1" s="186"/>
      <c r="K1" s="186"/>
      <c r="L1" s="186"/>
    </row>
    <row r="2" spans="1:44" x14ac:dyDescent="0.25">
      <c r="A2" s="187" t="s">
        <v>119</v>
      </c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9"/>
    </row>
    <row r="3" spans="1:44" ht="16.5" thickBot="1" x14ac:dyDescent="0.3">
      <c r="A3" s="187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9"/>
    </row>
    <row r="4" spans="1:44" s="194" customFormat="1" ht="114" customHeight="1" x14ac:dyDescent="0.25">
      <c r="A4" s="188" t="s">
        <v>0</v>
      </c>
      <c r="B4" s="189" t="s">
        <v>1</v>
      </c>
      <c r="C4" s="190" t="s">
        <v>314</v>
      </c>
      <c r="D4" s="189" t="s">
        <v>2</v>
      </c>
      <c r="E4" s="190" t="s">
        <v>3</v>
      </c>
      <c r="F4" s="190" t="s">
        <v>4</v>
      </c>
      <c r="G4" s="191" t="s">
        <v>106</v>
      </c>
      <c r="H4" s="191" t="s">
        <v>107</v>
      </c>
      <c r="I4" s="192" t="s">
        <v>108</v>
      </c>
      <c r="J4" s="190" t="s">
        <v>120</v>
      </c>
      <c r="K4" s="190" t="s">
        <v>121</v>
      </c>
      <c r="L4" s="190" t="s">
        <v>122</v>
      </c>
      <c r="M4" s="190" t="s">
        <v>113</v>
      </c>
      <c r="N4" s="190" t="s">
        <v>123</v>
      </c>
      <c r="O4" s="190" t="s">
        <v>124</v>
      </c>
      <c r="P4" s="190" t="s">
        <v>115</v>
      </c>
      <c r="Q4" s="190" t="s">
        <v>125</v>
      </c>
      <c r="R4" s="190" t="s">
        <v>126</v>
      </c>
      <c r="S4" s="190" t="s">
        <v>117</v>
      </c>
      <c r="T4" s="190" t="s">
        <v>127</v>
      </c>
      <c r="U4" s="190" t="s">
        <v>128</v>
      </c>
      <c r="V4" s="190" t="s">
        <v>702</v>
      </c>
      <c r="W4" s="190" t="s">
        <v>703</v>
      </c>
      <c r="X4" s="193" t="s">
        <v>704</v>
      </c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</row>
    <row r="5" spans="1:44" s="8" customFormat="1" ht="119.25" customHeight="1" x14ac:dyDescent="0.25">
      <c r="A5" s="98" t="s">
        <v>24</v>
      </c>
      <c r="B5" s="121" t="s">
        <v>514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4"/>
    </row>
    <row r="6" spans="1:44" s="8" customFormat="1" ht="92.25" customHeight="1" x14ac:dyDescent="0.25">
      <c r="A6" s="102" t="s">
        <v>25</v>
      </c>
      <c r="B6" s="126" t="s">
        <v>26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95"/>
      <c r="W6" s="195"/>
      <c r="X6" s="196"/>
    </row>
    <row r="7" spans="1:44" s="8" customFormat="1" ht="120" customHeight="1" x14ac:dyDescent="0.25">
      <c r="A7" s="100" t="s">
        <v>27</v>
      </c>
      <c r="B7" s="104" t="s">
        <v>28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7"/>
    </row>
    <row r="8" spans="1:44" s="8" customFormat="1" ht="160.5" customHeight="1" x14ac:dyDescent="0.25">
      <c r="A8" s="6" t="s">
        <v>29</v>
      </c>
      <c r="B8" s="17" t="s">
        <v>900</v>
      </c>
      <c r="C8" s="46" t="s">
        <v>154</v>
      </c>
      <c r="D8" s="17" t="s">
        <v>130</v>
      </c>
      <c r="E8" s="46" t="s">
        <v>885</v>
      </c>
      <c r="F8" s="15" t="s">
        <v>886</v>
      </c>
      <c r="G8" s="1" t="s">
        <v>131</v>
      </c>
      <c r="H8" s="1"/>
      <c r="I8" s="1"/>
      <c r="J8" s="1" t="s">
        <v>668</v>
      </c>
      <c r="K8" s="2" t="s">
        <v>896</v>
      </c>
      <c r="L8" s="1">
        <v>2</v>
      </c>
      <c r="M8" s="1" t="s">
        <v>894</v>
      </c>
      <c r="N8" s="2" t="s">
        <v>897</v>
      </c>
      <c r="O8" s="1">
        <v>100</v>
      </c>
      <c r="P8" s="1" t="s">
        <v>895</v>
      </c>
      <c r="Q8" s="2" t="s">
        <v>898</v>
      </c>
      <c r="R8" s="1">
        <v>2</v>
      </c>
      <c r="S8" s="1"/>
      <c r="T8" s="1"/>
      <c r="U8" s="1"/>
      <c r="V8" s="1"/>
      <c r="W8" s="1"/>
      <c r="X8" s="3"/>
    </row>
    <row r="9" spans="1:44" s="8" customFormat="1" ht="173.25" x14ac:dyDescent="0.25">
      <c r="A9" s="6" t="s">
        <v>30</v>
      </c>
      <c r="B9" s="17" t="s">
        <v>890</v>
      </c>
      <c r="C9" s="46" t="s">
        <v>375</v>
      </c>
      <c r="D9" s="17" t="s">
        <v>130</v>
      </c>
      <c r="E9" s="46" t="s">
        <v>375</v>
      </c>
      <c r="F9" s="15" t="s">
        <v>886</v>
      </c>
      <c r="G9" s="1" t="s">
        <v>131</v>
      </c>
      <c r="H9" s="1"/>
      <c r="I9" s="1"/>
      <c r="J9" s="1" t="s">
        <v>668</v>
      </c>
      <c r="K9" s="2" t="s">
        <v>896</v>
      </c>
      <c r="L9" s="1">
        <v>1</v>
      </c>
      <c r="M9" s="1" t="s">
        <v>894</v>
      </c>
      <c r="N9" s="2" t="s">
        <v>897</v>
      </c>
      <c r="O9" s="1">
        <v>125</v>
      </c>
      <c r="P9" s="1"/>
      <c r="Q9" s="1"/>
      <c r="R9" s="1"/>
      <c r="S9" s="1"/>
      <c r="T9" s="1"/>
      <c r="U9" s="1"/>
      <c r="V9" s="1"/>
      <c r="W9" s="1"/>
      <c r="X9" s="3"/>
    </row>
    <row r="10" spans="1:44" s="8" customFormat="1" ht="222.75" customHeight="1" x14ac:dyDescent="0.25">
      <c r="A10" s="102" t="s">
        <v>31</v>
      </c>
      <c r="B10" s="126" t="s">
        <v>32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95"/>
      <c r="W10" s="195"/>
      <c r="X10" s="196"/>
    </row>
    <row r="11" spans="1:44" s="8" customFormat="1" ht="112.5" customHeight="1" x14ac:dyDescent="0.25">
      <c r="A11" s="100" t="s">
        <v>33</v>
      </c>
      <c r="B11" s="104" t="s">
        <v>34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7"/>
    </row>
    <row r="12" spans="1:44" s="8" customFormat="1" ht="99" customHeight="1" x14ac:dyDescent="0.25">
      <c r="A12" s="6" t="s">
        <v>860</v>
      </c>
      <c r="B12" s="17" t="s">
        <v>861</v>
      </c>
      <c r="C12" s="2" t="s">
        <v>129</v>
      </c>
      <c r="D12" s="2" t="s">
        <v>451</v>
      </c>
      <c r="E12" s="2" t="s">
        <v>843</v>
      </c>
      <c r="F12" s="1" t="s">
        <v>452</v>
      </c>
      <c r="G12" s="1" t="s">
        <v>131</v>
      </c>
      <c r="H12" s="1"/>
      <c r="I12" s="1"/>
      <c r="J12" s="1" t="s">
        <v>485</v>
      </c>
      <c r="K12" s="2" t="s">
        <v>875</v>
      </c>
      <c r="L12" s="1">
        <v>1</v>
      </c>
      <c r="M12" s="1" t="s">
        <v>857</v>
      </c>
      <c r="N12" s="2" t="s">
        <v>876</v>
      </c>
      <c r="O12" s="1">
        <v>3</v>
      </c>
      <c r="P12" s="1" t="s">
        <v>826</v>
      </c>
      <c r="Q12" s="2" t="s">
        <v>821</v>
      </c>
      <c r="R12" s="1">
        <v>125</v>
      </c>
      <c r="S12" s="1" t="s">
        <v>877</v>
      </c>
      <c r="T12" s="2" t="s">
        <v>859</v>
      </c>
      <c r="U12" s="1">
        <v>2</v>
      </c>
      <c r="V12" s="1"/>
      <c r="W12" s="1"/>
      <c r="X12" s="3"/>
    </row>
    <row r="13" spans="1:44" s="8" customFormat="1" ht="99" customHeight="1" x14ac:dyDescent="0.25">
      <c r="A13" s="6" t="s">
        <v>862</v>
      </c>
      <c r="B13" s="34" t="s">
        <v>863</v>
      </c>
      <c r="C13" s="46" t="s">
        <v>442</v>
      </c>
      <c r="D13" s="46" t="s">
        <v>451</v>
      </c>
      <c r="E13" s="46" t="s">
        <v>846</v>
      </c>
      <c r="F13" s="197" t="s">
        <v>452</v>
      </c>
      <c r="G13" s="24" t="s">
        <v>131</v>
      </c>
      <c r="H13" s="23"/>
      <c r="I13" s="197"/>
      <c r="J13" s="1" t="s">
        <v>485</v>
      </c>
      <c r="K13" s="2" t="s">
        <v>486</v>
      </c>
      <c r="L13" s="1">
        <v>1</v>
      </c>
      <c r="M13" s="1" t="s">
        <v>857</v>
      </c>
      <c r="N13" s="2" t="s">
        <v>878</v>
      </c>
      <c r="O13" s="1">
        <v>2</v>
      </c>
      <c r="P13" s="1" t="s">
        <v>826</v>
      </c>
      <c r="Q13" s="2" t="s">
        <v>821</v>
      </c>
      <c r="R13" s="1">
        <v>115</v>
      </c>
      <c r="S13" s="1" t="s">
        <v>877</v>
      </c>
      <c r="T13" s="2" t="s">
        <v>859</v>
      </c>
      <c r="U13" s="1">
        <v>2</v>
      </c>
      <c r="V13" s="1"/>
      <c r="W13" s="1"/>
      <c r="X13" s="3"/>
    </row>
    <row r="14" spans="1:44" s="8" customFormat="1" ht="99" customHeight="1" x14ac:dyDescent="0.25">
      <c r="A14" s="6" t="s">
        <v>864</v>
      </c>
      <c r="B14" s="34" t="s">
        <v>450</v>
      </c>
      <c r="C14" s="46" t="s">
        <v>154</v>
      </c>
      <c r="D14" s="46" t="s">
        <v>451</v>
      </c>
      <c r="E14" s="46" t="s">
        <v>155</v>
      </c>
      <c r="F14" s="41" t="s">
        <v>452</v>
      </c>
      <c r="G14" s="48" t="s">
        <v>131</v>
      </c>
      <c r="H14" s="48" t="s">
        <v>107</v>
      </c>
      <c r="I14" s="48"/>
      <c r="J14" s="180" t="s">
        <v>485</v>
      </c>
      <c r="K14" s="2" t="s">
        <v>486</v>
      </c>
      <c r="L14" s="1">
        <v>1</v>
      </c>
      <c r="M14" s="1" t="s">
        <v>879</v>
      </c>
      <c r="N14" s="2" t="s">
        <v>876</v>
      </c>
      <c r="O14" s="1">
        <v>35</v>
      </c>
      <c r="P14" s="1" t="s">
        <v>826</v>
      </c>
      <c r="Q14" s="2" t="s">
        <v>821</v>
      </c>
      <c r="R14" s="292">
        <v>176</v>
      </c>
      <c r="S14" s="1"/>
      <c r="T14" s="1"/>
      <c r="U14" s="1"/>
      <c r="V14" s="1"/>
      <c r="W14" s="1"/>
      <c r="X14" s="3"/>
    </row>
    <row r="15" spans="1:44" s="8" customFormat="1" ht="99" customHeight="1" x14ac:dyDescent="0.25">
      <c r="A15" s="6" t="s">
        <v>866</v>
      </c>
      <c r="B15" s="34" t="s">
        <v>454</v>
      </c>
      <c r="C15" s="46" t="s">
        <v>154</v>
      </c>
      <c r="D15" s="46" t="s">
        <v>451</v>
      </c>
      <c r="E15" s="46" t="s">
        <v>155</v>
      </c>
      <c r="F15" s="41" t="s">
        <v>452</v>
      </c>
      <c r="G15" s="48" t="s">
        <v>131</v>
      </c>
      <c r="H15" s="48" t="s">
        <v>107</v>
      </c>
      <c r="I15" s="41"/>
      <c r="J15" s="1" t="s">
        <v>485</v>
      </c>
      <c r="K15" s="2" t="s">
        <v>486</v>
      </c>
      <c r="L15" s="1">
        <v>1</v>
      </c>
      <c r="M15" s="1" t="s">
        <v>879</v>
      </c>
      <c r="N15" s="2" t="s">
        <v>876</v>
      </c>
      <c r="O15" s="1">
        <v>80</v>
      </c>
      <c r="P15" s="1" t="s">
        <v>826</v>
      </c>
      <c r="Q15" s="2" t="s">
        <v>821</v>
      </c>
      <c r="R15" s="292">
        <v>150</v>
      </c>
      <c r="S15" s="1"/>
      <c r="T15" s="1"/>
      <c r="U15" s="1"/>
      <c r="V15" s="1"/>
      <c r="W15" s="1"/>
      <c r="X15" s="3"/>
    </row>
    <row r="16" spans="1:44" s="8" customFormat="1" ht="110.25" x14ac:dyDescent="0.25">
      <c r="A16" s="6" t="s">
        <v>867</v>
      </c>
      <c r="B16" s="34" t="s">
        <v>880</v>
      </c>
      <c r="C16" s="46" t="s">
        <v>403</v>
      </c>
      <c r="D16" s="46" t="s">
        <v>451</v>
      </c>
      <c r="E16" s="46" t="s">
        <v>149</v>
      </c>
      <c r="F16" s="41" t="s">
        <v>452</v>
      </c>
      <c r="G16" s="48" t="s">
        <v>131</v>
      </c>
      <c r="H16" s="23"/>
      <c r="I16" s="197"/>
      <c r="J16" s="1" t="s">
        <v>485</v>
      </c>
      <c r="K16" s="2" t="s">
        <v>881</v>
      </c>
      <c r="L16" s="1">
        <v>1</v>
      </c>
      <c r="M16" s="1" t="s">
        <v>857</v>
      </c>
      <c r="N16" s="2" t="s">
        <v>876</v>
      </c>
      <c r="O16" s="1">
        <v>10</v>
      </c>
      <c r="P16" s="1" t="s">
        <v>826</v>
      </c>
      <c r="Q16" s="2" t="s">
        <v>821</v>
      </c>
      <c r="R16" s="1">
        <v>50</v>
      </c>
      <c r="S16" s="1"/>
      <c r="T16" s="448"/>
      <c r="U16" s="448"/>
      <c r="V16" s="448"/>
      <c r="W16" s="2"/>
      <c r="X16" s="3"/>
    </row>
    <row r="17" spans="1:24" s="8" customFormat="1" ht="94.5" x14ac:dyDescent="0.25">
      <c r="A17" s="6" t="s">
        <v>869</v>
      </c>
      <c r="B17" s="34" t="s">
        <v>870</v>
      </c>
      <c r="C17" s="46" t="s">
        <v>375</v>
      </c>
      <c r="D17" s="35" t="s">
        <v>451</v>
      </c>
      <c r="E17" s="46" t="s">
        <v>375</v>
      </c>
      <c r="F17" s="20" t="s">
        <v>452</v>
      </c>
      <c r="G17" s="6" t="s">
        <v>131</v>
      </c>
      <c r="H17" s="15"/>
      <c r="I17" s="197"/>
      <c r="J17" s="1" t="s">
        <v>485</v>
      </c>
      <c r="K17" s="2" t="s">
        <v>486</v>
      </c>
      <c r="L17" s="1">
        <v>1</v>
      </c>
      <c r="M17" s="1" t="s">
        <v>857</v>
      </c>
      <c r="N17" s="2" t="s">
        <v>882</v>
      </c>
      <c r="O17" s="1">
        <v>5</v>
      </c>
      <c r="P17" s="1" t="s">
        <v>826</v>
      </c>
      <c r="Q17" s="2" t="s">
        <v>821</v>
      </c>
      <c r="R17" s="1">
        <v>125</v>
      </c>
      <c r="S17" s="1" t="s">
        <v>883</v>
      </c>
      <c r="T17" s="2" t="s">
        <v>859</v>
      </c>
      <c r="U17" s="1">
        <v>2</v>
      </c>
      <c r="V17" s="1"/>
      <c r="W17" s="1"/>
      <c r="X17" s="3"/>
    </row>
    <row r="18" spans="1:24" s="8" customFormat="1" ht="102.75" customHeight="1" thickBot="1" x14ac:dyDescent="0.3">
      <c r="A18" s="52" t="s">
        <v>871</v>
      </c>
      <c r="B18" s="53" t="s">
        <v>874</v>
      </c>
      <c r="C18" s="53" t="s">
        <v>361</v>
      </c>
      <c r="D18" s="53" t="s">
        <v>451</v>
      </c>
      <c r="E18" s="53" t="s">
        <v>363</v>
      </c>
      <c r="F18" s="415" t="s">
        <v>452</v>
      </c>
      <c r="G18" s="456" t="s">
        <v>131</v>
      </c>
      <c r="H18" s="242"/>
      <c r="I18" s="457"/>
      <c r="J18" s="88" t="s">
        <v>485</v>
      </c>
      <c r="K18" s="30" t="s">
        <v>486</v>
      </c>
      <c r="L18" s="88">
        <v>1</v>
      </c>
      <c r="M18" s="88" t="s">
        <v>857</v>
      </c>
      <c r="N18" s="30" t="s">
        <v>876</v>
      </c>
      <c r="O18" s="88">
        <v>5</v>
      </c>
      <c r="P18" s="88" t="s">
        <v>826</v>
      </c>
      <c r="Q18" s="30" t="s">
        <v>821</v>
      </c>
      <c r="R18" s="88">
        <v>180</v>
      </c>
      <c r="S18" s="88" t="s">
        <v>884</v>
      </c>
      <c r="T18" s="30" t="s">
        <v>859</v>
      </c>
      <c r="U18" s="88">
        <v>3</v>
      </c>
      <c r="V18" s="88"/>
      <c r="W18" s="88"/>
      <c r="X18" s="89"/>
    </row>
    <row r="19" spans="1:24" s="8" customFormat="1" ht="99" customHeight="1" x14ac:dyDescent="0.25">
      <c r="A19" s="100" t="s">
        <v>35</v>
      </c>
      <c r="B19" s="104" t="s">
        <v>36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7"/>
    </row>
    <row r="20" spans="1:24" s="8" customFormat="1" ht="99" customHeight="1" x14ac:dyDescent="0.25">
      <c r="A20" s="6" t="s">
        <v>841</v>
      </c>
      <c r="B20" s="2" t="s">
        <v>842</v>
      </c>
      <c r="C20" s="2" t="s">
        <v>129</v>
      </c>
      <c r="D20" s="2" t="s">
        <v>451</v>
      </c>
      <c r="E20" s="2" t="s">
        <v>843</v>
      </c>
      <c r="F20" s="1" t="s">
        <v>455</v>
      </c>
      <c r="G20" s="1" t="s">
        <v>131</v>
      </c>
      <c r="H20" s="1"/>
      <c r="I20" s="1"/>
      <c r="J20" s="1" t="s">
        <v>487</v>
      </c>
      <c r="K20" s="2" t="s">
        <v>488</v>
      </c>
      <c r="L20" s="1">
        <v>1</v>
      </c>
      <c r="M20" s="1" t="s">
        <v>826</v>
      </c>
      <c r="N20" s="2" t="s">
        <v>821</v>
      </c>
      <c r="O20" s="1">
        <v>300</v>
      </c>
      <c r="P20" s="1"/>
      <c r="Q20" s="1"/>
      <c r="R20" s="1"/>
      <c r="S20" s="1"/>
      <c r="T20" s="1"/>
      <c r="U20" s="1"/>
      <c r="V20" s="1"/>
      <c r="W20" s="1"/>
      <c r="X20" s="3"/>
    </row>
    <row r="21" spans="1:24" s="8" customFormat="1" ht="93.75" customHeight="1" x14ac:dyDescent="0.25">
      <c r="A21" s="6" t="s">
        <v>844</v>
      </c>
      <c r="B21" s="34" t="s">
        <v>845</v>
      </c>
      <c r="C21" s="35" t="s">
        <v>442</v>
      </c>
      <c r="D21" s="35" t="s">
        <v>451</v>
      </c>
      <c r="E21" s="35" t="s">
        <v>846</v>
      </c>
      <c r="F21" s="197" t="s">
        <v>455</v>
      </c>
      <c r="G21" s="24" t="s">
        <v>131</v>
      </c>
      <c r="H21" s="23"/>
      <c r="I21" s="24"/>
      <c r="J21" s="1" t="s">
        <v>487</v>
      </c>
      <c r="K21" s="2" t="s">
        <v>488</v>
      </c>
      <c r="L21" s="1">
        <v>1</v>
      </c>
      <c r="M21" s="1" t="s">
        <v>855</v>
      </c>
      <c r="N21" s="2" t="s">
        <v>821</v>
      </c>
      <c r="O21" s="1">
        <v>460</v>
      </c>
      <c r="P21" s="1"/>
      <c r="Q21" s="1"/>
      <c r="R21" s="1"/>
      <c r="S21" s="1"/>
      <c r="T21" s="1"/>
      <c r="U21" s="1"/>
      <c r="V21" s="1"/>
      <c r="W21" s="1"/>
      <c r="X21" s="3"/>
    </row>
    <row r="22" spans="1:24" s="8" customFormat="1" ht="93.75" customHeight="1" x14ac:dyDescent="0.25">
      <c r="A22" s="6" t="s">
        <v>847</v>
      </c>
      <c r="B22" s="34" t="s">
        <v>848</v>
      </c>
      <c r="C22" s="46" t="s">
        <v>154</v>
      </c>
      <c r="D22" s="46" t="s">
        <v>451</v>
      </c>
      <c r="E22" s="46" t="s">
        <v>155</v>
      </c>
      <c r="F22" s="41" t="s">
        <v>455</v>
      </c>
      <c r="G22" s="48" t="s">
        <v>131</v>
      </c>
      <c r="H22" s="48" t="s">
        <v>107</v>
      </c>
      <c r="I22" s="197"/>
      <c r="J22" s="1" t="s">
        <v>487</v>
      </c>
      <c r="K22" s="2" t="s">
        <v>488</v>
      </c>
      <c r="L22" s="1">
        <v>1</v>
      </c>
      <c r="M22" s="1" t="s">
        <v>855</v>
      </c>
      <c r="N22" s="2" t="s">
        <v>821</v>
      </c>
      <c r="O22" s="1">
        <v>500</v>
      </c>
      <c r="P22" s="1"/>
      <c r="Q22" s="1"/>
      <c r="R22" s="1"/>
      <c r="S22" s="1"/>
      <c r="T22" s="1"/>
      <c r="U22" s="1"/>
      <c r="V22" s="1"/>
      <c r="W22" s="1"/>
      <c r="X22" s="3"/>
    </row>
    <row r="23" spans="1:24" s="8" customFormat="1" ht="93.75" customHeight="1" x14ac:dyDescent="0.25">
      <c r="A23" s="6" t="s">
        <v>849</v>
      </c>
      <c r="B23" s="2" t="s">
        <v>850</v>
      </c>
      <c r="C23" s="46" t="s">
        <v>403</v>
      </c>
      <c r="D23" s="46" t="s">
        <v>451</v>
      </c>
      <c r="E23" s="46" t="s">
        <v>754</v>
      </c>
      <c r="F23" s="41" t="s">
        <v>455</v>
      </c>
      <c r="G23" s="2" t="s">
        <v>131</v>
      </c>
      <c r="H23" s="424"/>
      <c r="I23" s="424"/>
      <c r="J23" s="1" t="s">
        <v>487</v>
      </c>
      <c r="K23" s="2" t="s">
        <v>488</v>
      </c>
      <c r="L23" s="1">
        <v>2</v>
      </c>
      <c r="M23" s="1" t="s">
        <v>826</v>
      </c>
      <c r="N23" s="2" t="s">
        <v>821</v>
      </c>
      <c r="O23" s="2">
        <v>700</v>
      </c>
      <c r="P23" s="2"/>
      <c r="Q23" s="2"/>
      <c r="R23" s="2"/>
      <c r="S23" s="2"/>
      <c r="T23" s="2"/>
      <c r="U23" s="2"/>
      <c r="V23" s="2"/>
      <c r="W23" s="2"/>
      <c r="X23" s="10"/>
    </row>
    <row r="24" spans="1:24" s="8" customFormat="1" ht="78.75" x14ac:dyDescent="0.25">
      <c r="A24" s="6" t="s">
        <v>851</v>
      </c>
      <c r="B24" s="34" t="s">
        <v>852</v>
      </c>
      <c r="C24" s="46" t="s">
        <v>375</v>
      </c>
      <c r="D24" s="35" t="s">
        <v>451</v>
      </c>
      <c r="E24" s="46" t="s">
        <v>375</v>
      </c>
      <c r="F24" s="197" t="s">
        <v>455</v>
      </c>
      <c r="G24" s="24" t="s">
        <v>131</v>
      </c>
      <c r="H24" s="23"/>
      <c r="I24" s="24"/>
      <c r="J24" s="1" t="s">
        <v>487</v>
      </c>
      <c r="K24" s="2" t="s">
        <v>488</v>
      </c>
      <c r="L24" s="1">
        <v>1</v>
      </c>
      <c r="M24" s="1" t="s">
        <v>826</v>
      </c>
      <c r="N24" s="2" t="s">
        <v>821</v>
      </c>
      <c r="O24" s="1">
        <v>560</v>
      </c>
      <c r="P24" s="1"/>
      <c r="Q24" s="1"/>
      <c r="R24" s="1"/>
      <c r="S24" s="1"/>
      <c r="T24" s="1"/>
      <c r="U24" s="1"/>
      <c r="V24" s="1"/>
      <c r="W24" s="1"/>
      <c r="X24" s="3"/>
    </row>
    <row r="25" spans="1:24" s="8" customFormat="1" ht="142.5" thickBot="1" x14ac:dyDescent="0.3">
      <c r="A25" s="6" t="s">
        <v>853</v>
      </c>
      <c r="B25" s="55" t="s">
        <v>854</v>
      </c>
      <c r="C25" s="55" t="s">
        <v>361</v>
      </c>
      <c r="D25" s="53" t="s">
        <v>451</v>
      </c>
      <c r="E25" s="55" t="s">
        <v>363</v>
      </c>
      <c r="F25" s="415" t="s">
        <v>455</v>
      </c>
      <c r="G25" s="415" t="s">
        <v>131</v>
      </c>
      <c r="H25" s="425"/>
      <c r="I25" s="425"/>
      <c r="J25" s="437" t="s">
        <v>487</v>
      </c>
      <c r="K25" s="55" t="s">
        <v>488</v>
      </c>
      <c r="L25" s="437">
        <v>2</v>
      </c>
      <c r="M25" s="437" t="s">
        <v>826</v>
      </c>
      <c r="N25" s="55" t="s">
        <v>821</v>
      </c>
      <c r="O25" s="437">
        <v>870</v>
      </c>
      <c r="P25" s="426"/>
      <c r="Q25" s="426"/>
      <c r="R25" s="426"/>
      <c r="S25" s="426"/>
      <c r="T25" s="426"/>
      <c r="U25" s="426"/>
      <c r="V25" s="426"/>
      <c r="W25" s="426"/>
      <c r="X25" s="427"/>
    </row>
    <row r="26" spans="1:24" s="8" customFormat="1" ht="99.75" customHeight="1" x14ac:dyDescent="0.25">
      <c r="A26" s="100" t="s">
        <v>37</v>
      </c>
      <c r="B26" s="104" t="s">
        <v>38</v>
      </c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7"/>
    </row>
    <row r="27" spans="1:24" s="8" customFormat="1" ht="219.75" customHeight="1" x14ac:dyDescent="0.25">
      <c r="A27" s="6" t="s">
        <v>39</v>
      </c>
      <c r="B27" s="2" t="s">
        <v>829</v>
      </c>
      <c r="C27" s="2" t="s">
        <v>129</v>
      </c>
      <c r="D27" s="2" t="s">
        <v>451</v>
      </c>
      <c r="E27" s="2" t="s">
        <v>315</v>
      </c>
      <c r="F27" s="1" t="s">
        <v>364</v>
      </c>
      <c r="G27" s="1" t="s">
        <v>131</v>
      </c>
      <c r="H27" s="1" t="s">
        <v>107</v>
      </c>
      <c r="I27" s="1"/>
      <c r="J27" s="2" t="s">
        <v>434</v>
      </c>
      <c r="K27" s="2" t="s">
        <v>435</v>
      </c>
      <c r="L27" s="2">
        <v>2</v>
      </c>
      <c r="M27" s="1" t="s">
        <v>826</v>
      </c>
      <c r="N27" s="2" t="s">
        <v>821</v>
      </c>
      <c r="O27" s="1">
        <v>620</v>
      </c>
      <c r="P27" s="1"/>
      <c r="Q27" s="1"/>
      <c r="R27" s="1"/>
      <c r="S27" s="1"/>
      <c r="T27" s="1"/>
      <c r="U27" s="1"/>
      <c r="V27" s="1"/>
      <c r="W27" s="1"/>
      <c r="X27" s="3"/>
    </row>
    <row r="28" spans="1:24" s="8" customFormat="1" ht="171.75" customHeight="1" x14ac:dyDescent="0.25">
      <c r="A28" s="6" t="s">
        <v>374</v>
      </c>
      <c r="B28" s="17" t="s">
        <v>831</v>
      </c>
      <c r="C28" s="2" t="s">
        <v>442</v>
      </c>
      <c r="D28" s="2" t="s">
        <v>451</v>
      </c>
      <c r="E28" s="2" t="s">
        <v>316</v>
      </c>
      <c r="F28" s="1" t="s">
        <v>364</v>
      </c>
      <c r="G28" s="1" t="s">
        <v>131</v>
      </c>
      <c r="H28" s="1" t="s">
        <v>107</v>
      </c>
      <c r="I28" s="1"/>
      <c r="J28" s="1" t="s">
        <v>434</v>
      </c>
      <c r="K28" s="2" t="s">
        <v>435</v>
      </c>
      <c r="L28" s="1">
        <v>1</v>
      </c>
      <c r="M28" s="1" t="s">
        <v>826</v>
      </c>
      <c r="N28" s="2" t="s">
        <v>821</v>
      </c>
      <c r="O28" s="1">
        <v>320</v>
      </c>
      <c r="P28" s="1"/>
      <c r="Q28" s="1"/>
      <c r="R28" s="1"/>
      <c r="S28" s="1"/>
      <c r="T28" s="1"/>
      <c r="U28" s="1"/>
      <c r="V28" s="1"/>
      <c r="W28" s="1"/>
      <c r="X28" s="3"/>
    </row>
    <row r="29" spans="1:24" s="8" customFormat="1" ht="114.75" customHeight="1" x14ac:dyDescent="0.25">
      <c r="A29" s="6" t="s">
        <v>533</v>
      </c>
      <c r="B29" s="46" t="s">
        <v>823</v>
      </c>
      <c r="C29" s="35" t="s">
        <v>154</v>
      </c>
      <c r="D29" s="35" t="s">
        <v>451</v>
      </c>
      <c r="E29" s="35" t="s">
        <v>155</v>
      </c>
      <c r="F29" s="24" t="s">
        <v>456</v>
      </c>
      <c r="G29" s="24" t="s">
        <v>131</v>
      </c>
      <c r="H29" s="23" t="s">
        <v>107</v>
      </c>
      <c r="I29" s="24"/>
      <c r="J29" s="1" t="s">
        <v>434</v>
      </c>
      <c r="K29" s="2" t="s">
        <v>489</v>
      </c>
      <c r="L29" s="1">
        <v>1</v>
      </c>
      <c r="M29" s="1" t="s">
        <v>826</v>
      </c>
      <c r="N29" s="2" t="s">
        <v>821</v>
      </c>
      <c r="O29" s="1">
        <v>800</v>
      </c>
      <c r="P29" s="2"/>
      <c r="Q29" s="2"/>
      <c r="R29" s="2"/>
      <c r="S29" s="2"/>
      <c r="T29" s="2"/>
      <c r="U29" s="2"/>
      <c r="V29" s="1"/>
      <c r="W29" s="1"/>
      <c r="X29" s="3"/>
    </row>
    <row r="30" spans="1:24" s="8" customFormat="1" ht="201.75" customHeight="1" x14ac:dyDescent="0.25">
      <c r="A30" s="6" t="s">
        <v>534</v>
      </c>
      <c r="B30" s="17" t="s">
        <v>812</v>
      </c>
      <c r="C30" s="2" t="s">
        <v>375</v>
      </c>
      <c r="D30" s="2" t="s">
        <v>362</v>
      </c>
      <c r="E30" s="2" t="s">
        <v>373</v>
      </c>
      <c r="F30" s="1" t="s">
        <v>364</v>
      </c>
      <c r="G30" s="1" t="s">
        <v>131</v>
      </c>
      <c r="H30" s="1" t="s">
        <v>107</v>
      </c>
      <c r="I30" s="1"/>
      <c r="J30" s="1" t="s">
        <v>386</v>
      </c>
      <c r="K30" s="2" t="s">
        <v>387</v>
      </c>
      <c r="L30" s="1">
        <v>1</v>
      </c>
      <c r="M30" s="1" t="s">
        <v>826</v>
      </c>
      <c r="N30" s="2" t="s">
        <v>821</v>
      </c>
      <c r="O30" s="1">
        <v>300</v>
      </c>
      <c r="P30" s="2" t="s">
        <v>434</v>
      </c>
      <c r="Q30" s="2" t="s">
        <v>435</v>
      </c>
      <c r="R30" s="1">
        <v>1</v>
      </c>
      <c r="S30" s="1"/>
      <c r="T30" s="1"/>
      <c r="U30" s="1"/>
      <c r="V30" s="1"/>
      <c r="W30" s="1"/>
      <c r="X30" s="3"/>
    </row>
    <row r="31" spans="1:24" s="8" customFormat="1" ht="150.75" customHeight="1" x14ac:dyDescent="0.25">
      <c r="A31" s="6" t="s">
        <v>535</v>
      </c>
      <c r="B31" s="2" t="s">
        <v>805</v>
      </c>
      <c r="C31" s="2" t="s">
        <v>361</v>
      </c>
      <c r="D31" s="2" t="s">
        <v>362</v>
      </c>
      <c r="E31" s="2" t="s">
        <v>363</v>
      </c>
      <c r="F31" s="1" t="s">
        <v>364</v>
      </c>
      <c r="G31" s="1" t="s">
        <v>131</v>
      </c>
      <c r="H31" s="1" t="s">
        <v>107</v>
      </c>
      <c r="I31" s="1"/>
      <c r="J31" s="2" t="s">
        <v>386</v>
      </c>
      <c r="K31" s="2" t="s">
        <v>433</v>
      </c>
      <c r="L31" s="2">
        <v>4</v>
      </c>
      <c r="M31" s="2" t="s">
        <v>434</v>
      </c>
      <c r="N31" s="2" t="s">
        <v>435</v>
      </c>
      <c r="O31" s="2">
        <v>4</v>
      </c>
      <c r="P31" s="1" t="s">
        <v>826</v>
      </c>
      <c r="Q31" s="2" t="s">
        <v>821</v>
      </c>
      <c r="R31" s="2">
        <v>1300</v>
      </c>
      <c r="S31" s="2"/>
      <c r="T31" s="2"/>
      <c r="U31" s="1"/>
      <c r="V31" s="1"/>
      <c r="W31" s="1"/>
      <c r="X31" s="3"/>
    </row>
    <row r="32" spans="1:24" s="8" customFormat="1" ht="124.5" customHeight="1" x14ac:dyDescent="0.25">
      <c r="A32" s="6" t="s">
        <v>814</v>
      </c>
      <c r="B32" s="2" t="s">
        <v>815</v>
      </c>
      <c r="C32" s="2" t="s">
        <v>816</v>
      </c>
      <c r="D32" s="2" t="s">
        <v>362</v>
      </c>
      <c r="E32" s="2" t="s">
        <v>149</v>
      </c>
      <c r="F32" s="1" t="s">
        <v>364</v>
      </c>
      <c r="G32" s="1" t="s">
        <v>131</v>
      </c>
      <c r="H32" s="1"/>
      <c r="I32" s="1"/>
      <c r="J32" s="2" t="s">
        <v>820</v>
      </c>
      <c r="K32" s="2" t="s">
        <v>821</v>
      </c>
      <c r="L32" s="2">
        <v>150</v>
      </c>
      <c r="M32" s="2" t="s">
        <v>822</v>
      </c>
      <c r="N32" s="2" t="s">
        <v>435</v>
      </c>
      <c r="O32" s="2">
        <v>1</v>
      </c>
      <c r="P32" s="2"/>
      <c r="Q32" s="2"/>
      <c r="R32" s="2"/>
      <c r="S32" s="2"/>
      <c r="T32" s="2"/>
      <c r="U32" s="1"/>
      <c r="V32" s="1"/>
      <c r="W32" s="1"/>
      <c r="X32" s="3"/>
    </row>
    <row r="33" spans="1:24" s="8" customFormat="1" ht="141" customHeight="1" x14ac:dyDescent="0.25">
      <c r="A33" s="102" t="s">
        <v>40</v>
      </c>
      <c r="B33" s="126" t="s">
        <v>41</v>
      </c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95"/>
      <c r="W33" s="195"/>
      <c r="X33" s="196"/>
    </row>
    <row r="34" spans="1:24" s="8" customFormat="1" ht="124.5" customHeight="1" x14ac:dyDescent="0.25">
      <c r="A34" s="100" t="s">
        <v>42</v>
      </c>
      <c r="B34" s="104" t="s">
        <v>43</v>
      </c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7"/>
    </row>
    <row r="35" spans="1:24" s="8" customFormat="1" ht="63" x14ac:dyDescent="0.25">
      <c r="A35" s="6" t="s">
        <v>44</v>
      </c>
      <c r="B35" s="2" t="s">
        <v>519</v>
      </c>
      <c r="C35" s="2" t="s">
        <v>129</v>
      </c>
      <c r="D35" s="2" t="s">
        <v>404</v>
      </c>
      <c r="E35" s="2" t="s">
        <v>315</v>
      </c>
      <c r="F35" s="1" t="s">
        <v>405</v>
      </c>
      <c r="G35" s="1" t="s">
        <v>131</v>
      </c>
      <c r="H35" s="2"/>
      <c r="I35" s="2"/>
      <c r="J35" s="2" t="s">
        <v>388</v>
      </c>
      <c r="K35" s="2" t="s">
        <v>414</v>
      </c>
      <c r="L35" s="2">
        <v>25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3"/>
    </row>
    <row r="36" spans="1:24" s="8" customFormat="1" ht="63" x14ac:dyDescent="0.25">
      <c r="A36" s="6" t="s">
        <v>536</v>
      </c>
      <c r="B36" s="2" t="s">
        <v>444</v>
      </c>
      <c r="C36" s="2" t="s">
        <v>442</v>
      </c>
      <c r="D36" s="2" t="s">
        <v>404</v>
      </c>
      <c r="E36" s="2" t="s">
        <v>316</v>
      </c>
      <c r="F36" s="1" t="s">
        <v>405</v>
      </c>
      <c r="G36" s="1" t="s">
        <v>131</v>
      </c>
      <c r="H36" s="1"/>
      <c r="I36" s="1"/>
      <c r="J36" s="1" t="s">
        <v>448</v>
      </c>
      <c r="K36" s="2" t="s">
        <v>436</v>
      </c>
      <c r="L36" s="1">
        <v>11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3"/>
    </row>
    <row r="37" spans="1:24" s="8" customFormat="1" ht="63" x14ac:dyDescent="0.25">
      <c r="A37" s="6" t="s">
        <v>537</v>
      </c>
      <c r="B37" s="46" t="s">
        <v>457</v>
      </c>
      <c r="C37" s="35" t="s">
        <v>154</v>
      </c>
      <c r="D37" s="35" t="s">
        <v>404</v>
      </c>
      <c r="E37" s="35" t="s">
        <v>155</v>
      </c>
      <c r="F37" s="24" t="s">
        <v>233</v>
      </c>
      <c r="G37" s="24" t="s">
        <v>131</v>
      </c>
      <c r="H37" s="23"/>
      <c r="I37" s="24"/>
      <c r="J37" s="1" t="s">
        <v>388</v>
      </c>
      <c r="K37" s="17" t="s">
        <v>436</v>
      </c>
      <c r="L37" s="1">
        <v>60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3"/>
    </row>
    <row r="38" spans="1:24" s="50" customFormat="1" ht="63" x14ac:dyDescent="0.25">
      <c r="A38" s="6" t="s">
        <v>538</v>
      </c>
      <c r="B38" s="2" t="s">
        <v>402</v>
      </c>
      <c r="C38" s="2" t="s">
        <v>403</v>
      </c>
      <c r="D38" s="2" t="s">
        <v>404</v>
      </c>
      <c r="E38" s="2" t="s">
        <v>149</v>
      </c>
      <c r="F38" s="2" t="s">
        <v>405</v>
      </c>
      <c r="G38" s="2" t="s">
        <v>131</v>
      </c>
      <c r="H38" s="1"/>
      <c r="I38" s="1"/>
      <c r="J38" s="2" t="s">
        <v>388</v>
      </c>
      <c r="K38" s="2" t="s">
        <v>414</v>
      </c>
      <c r="L38" s="2">
        <v>8</v>
      </c>
      <c r="M38" s="2"/>
      <c r="N38" s="2"/>
      <c r="O38" s="2"/>
      <c r="P38" s="2"/>
      <c r="Q38" s="2"/>
      <c r="R38" s="2"/>
      <c r="S38" s="2"/>
      <c r="T38" s="2"/>
      <c r="U38" s="2"/>
      <c r="V38" s="1"/>
      <c r="W38" s="1"/>
      <c r="X38" s="3"/>
    </row>
    <row r="39" spans="1:24" s="50" customFormat="1" ht="63" x14ac:dyDescent="0.25">
      <c r="A39" s="6" t="s">
        <v>539</v>
      </c>
      <c r="B39" s="2" t="s">
        <v>640</v>
      </c>
      <c r="C39" s="2" t="s">
        <v>375</v>
      </c>
      <c r="D39" s="2" t="s">
        <v>404</v>
      </c>
      <c r="E39" s="2" t="s">
        <v>373</v>
      </c>
      <c r="F39" s="1" t="s">
        <v>382</v>
      </c>
      <c r="G39" s="1" t="s">
        <v>131</v>
      </c>
      <c r="H39" s="1"/>
      <c r="I39" s="1"/>
      <c r="J39" s="1" t="s">
        <v>388</v>
      </c>
      <c r="K39" s="2" t="s">
        <v>391</v>
      </c>
      <c r="L39" s="1">
        <v>15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3"/>
    </row>
    <row r="40" spans="1:24" s="8" customFormat="1" ht="132.75" customHeight="1" x14ac:dyDescent="0.25">
      <c r="A40" s="6" t="s">
        <v>540</v>
      </c>
      <c r="B40" s="2" t="s">
        <v>425</v>
      </c>
      <c r="C40" s="2" t="s">
        <v>361</v>
      </c>
      <c r="D40" s="2" t="s">
        <v>404</v>
      </c>
      <c r="E40" s="2" t="s">
        <v>363</v>
      </c>
      <c r="F40" s="2" t="s">
        <v>405</v>
      </c>
      <c r="G40" s="2" t="s">
        <v>131</v>
      </c>
      <c r="H40" s="2"/>
      <c r="I40" s="2"/>
      <c r="J40" s="1" t="s">
        <v>388</v>
      </c>
      <c r="K40" s="17" t="s">
        <v>436</v>
      </c>
      <c r="L40" s="1">
        <v>20</v>
      </c>
      <c r="M40" s="2"/>
      <c r="N40" s="2"/>
      <c r="O40" s="2"/>
      <c r="P40" s="1"/>
      <c r="Q40" s="1"/>
      <c r="R40" s="1"/>
      <c r="S40" s="1"/>
      <c r="T40" s="1"/>
      <c r="U40" s="1"/>
      <c r="V40" s="1"/>
      <c r="W40" s="1"/>
      <c r="X40" s="3"/>
    </row>
    <row r="41" spans="1:24" s="8" customFormat="1" ht="66" customHeight="1" x14ac:dyDescent="0.25">
      <c r="A41" s="100" t="s">
        <v>45</v>
      </c>
      <c r="B41" s="104" t="s">
        <v>46</v>
      </c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7"/>
    </row>
    <row r="42" spans="1:24" s="8" customFormat="1" ht="94.5" x14ac:dyDescent="0.25">
      <c r="A42" s="6" t="s">
        <v>47</v>
      </c>
      <c r="B42" s="2" t="s">
        <v>741</v>
      </c>
      <c r="C42" s="17" t="s">
        <v>129</v>
      </c>
      <c r="D42" s="35" t="s">
        <v>404</v>
      </c>
      <c r="E42" s="17" t="s">
        <v>315</v>
      </c>
      <c r="F42" s="60" t="s">
        <v>235</v>
      </c>
      <c r="G42" s="24" t="s">
        <v>131</v>
      </c>
      <c r="H42" s="1"/>
      <c r="I42" s="1"/>
      <c r="J42" s="1" t="s">
        <v>615</v>
      </c>
      <c r="K42" s="2" t="s">
        <v>755</v>
      </c>
      <c r="L42" s="1">
        <v>1</v>
      </c>
      <c r="M42" s="1" t="s">
        <v>756</v>
      </c>
      <c r="N42" s="2" t="s">
        <v>757</v>
      </c>
      <c r="O42" s="1">
        <v>18</v>
      </c>
      <c r="P42" s="1" t="s">
        <v>490</v>
      </c>
      <c r="Q42" s="2" t="s">
        <v>491</v>
      </c>
      <c r="R42" s="1">
        <v>15</v>
      </c>
      <c r="S42" s="1"/>
      <c r="T42" s="1"/>
      <c r="U42" s="1"/>
      <c r="V42" s="1"/>
      <c r="W42" s="1"/>
      <c r="X42" s="3"/>
    </row>
    <row r="43" spans="1:24" s="8" customFormat="1" ht="110.25" x14ac:dyDescent="0.25">
      <c r="A43" s="6" t="s">
        <v>742</v>
      </c>
      <c r="B43" s="17" t="s">
        <v>743</v>
      </c>
      <c r="C43" s="17" t="s">
        <v>442</v>
      </c>
      <c r="D43" s="46" t="s">
        <v>404</v>
      </c>
      <c r="E43" s="17" t="s">
        <v>744</v>
      </c>
      <c r="F43" s="41" t="s">
        <v>235</v>
      </c>
      <c r="G43" s="48" t="s">
        <v>131</v>
      </c>
      <c r="H43" s="48"/>
      <c r="I43" s="1"/>
      <c r="J43" s="1" t="s">
        <v>615</v>
      </c>
      <c r="K43" s="2" t="s">
        <v>616</v>
      </c>
      <c r="L43" s="1">
        <v>1</v>
      </c>
      <c r="M43" s="1" t="s">
        <v>756</v>
      </c>
      <c r="N43" s="2" t="s">
        <v>757</v>
      </c>
      <c r="O43" s="1">
        <v>12</v>
      </c>
      <c r="P43" s="1" t="s">
        <v>490</v>
      </c>
      <c r="Q43" s="2" t="s">
        <v>491</v>
      </c>
      <c r="R43" s="1">
        <v>10</v>
      </c>
      <c r="S43" s="1"/>
      <c r="T43" s="1"/>
      <c r="U43" s="1"/>
      <c r="V43" s="1"/>
      <c r="W43" s="1"/>
      <c r="X43" s="3"/>
    </row>
    <row r="44" spans="1:24" s="8" customFormat="1" ht="110.25" x14ac:dyDescent="0.25">
      <c r="A44" s="12" t="s">
        <v>745</v>
      </c>
      <c r="B44" s="34" t="s">
        <v>458</v>
      </c>
      <c r="C44" s="35" t="s">
        <v>459</v>
      </c>
      <c r="D44" s="35" t="s">
        <v>404</v>
      </c>
      <c r="E44" s="35" t="s">
        <v>155</v>
      </c>
      <c r="F44" s="197" t="s">
        <v>235</v>
      </c>
      <c r="G44" s="24" t="s">
        <v>131</v>
      </c>
      <c r="H44" s="23" t="s">
        <v>107</v>
      </c>
      <c r="I44" s="24"/>
      <c r="J44" s="1" t="s">
        <v>615</v>
      </c>
      <c r="K44" s="2" t="s">
        <v>616</v>
      </c>
      <c r="L44" s="1">
        <v>2</v>
      </c>
      <c r="M44" s="1" t="s">
        <v>756</v>
      </c>
      <c r="N44" s="2" t="s">
        <v>757</v>
      </c>
      <c r="O44" s="1">
        <v>141</v>
      </c>
      <c r="P44" s="1" t="s">
        <v>490</v>
      </c>
      <c r="Q44" s="2" t="s">
        <v>491</v>
      </c>
      <c r="R44" s="1">
        <v>91</v>
      </c>
      <c r="S44" s="1"/>
      <c r="T44" s="1"/>
      <c r="U44" s="1"/>
      <c r="V44" s="1"/>
      <c r="W44" s="1"/>
      <c r="X44" s="3"/>
    </row>
    <row r="45" spans="1:24" s="8" customFormat="1" ht="110.25" x14ac:dyDescent="0.25">
      <c r="A45" s="12" t="s">
        <v>747</v>
      </c>
      <c r="B45" s="17" t="s">
        <v>748</v>
      </c>
      <c r="C45" s="17" t="s">
        <v>749</v>
      </c>
      <c r="D45" s="35" t="s">
        <v>404</v>
      </c>
      <c r="E45" s="17" t="s">
        <v>373</v>
      </c>
      <c r="F45" s="197" t="s">
        <v>235</v>
      </c>
      <c r="G45" s="24" t="s">
        <v>131</v>
      </c>
      <c r="H45" s="23"/>
      <c r="I45" s="24"/>
      <c r="J45" s="1" t="s">
        <v>615</v>
      </c>
      <c r="K45" s="2" t="s">
        <v>616</v>
      </c>
      <c r="L45" s="1">
        <v>1</v>
      </c>
      <c r="M45" s="1" t="s">
        <v>756</v>
      </c>
      <c r="N45" s="2" t="s">
        <v>757</v>
      </c>
      <c r="O45" s="1">
        <v>76</v>
      </c>
      <c r="P45" s="1" t="s">
        <v>490</v>
      </c>
      <c r="Q45" s="2" t="s">
        <v>491</v>
      </c>
      <c r="R45" s="1">
        <v>40</v>
      </c>
      <c r="S45" s="1"/>
      <c r="T45" s="1"/>
      <c r="U45" s="1"/>
      <c r="V45" s="1"/>
      <c r="W45" s="1"/>
      <c r="X45" s="3"/>
    </row>
    <row r="46" spans="1:24" s="8" customFormat="1" ht="94.5" x14ac:dyDescent="0.25">
      <c r="A46" s="12" t="s">
        <v>750</v>
      </c>
      <c r="B46" s="17" t="s">
        <v>751</v>
      </c>
      <c r="C46" s="17" t="s">
        <v>752</v>
      </c>
      <c r="D46" s="46" t="s">
        <v>404</v>
      </c>
      <c r="E46" s="17" t="s">
        <v>149</v>
      </c>
      <c r="F46" s="41" t="s">
        <v>235</v>
      </c>
      <c r="G46" s="24" t="s">
        <v>131</v>
      </c>
      <c r="H46" s="23"/>
      <c r="I46" s="24"/>
      <c r="J46" s="1" t="s">
        <v>615</v>
      </c>
      <c r="K46" s="2" t="s">
        <v>755</v>
      </c>
      <c r="L46" s="198">
        <v>1</v>
      </c>
      <c r="M46" s="1" t="s">
        <v>756</v>
      </c>
      <c r="N46" s="2" t="s">
        <v>757</v>
      </c>
      <c r="O46" s="1">
        <v>36</v>
      </c>
      <c r="P46" s="1" t="s">
        <v>490</v>
      </c>
      <c r="Q46" s="2" t="s">
        <v>491</v>
      </c>
      <c r="R46" s="1">
        <v>20</v>
      </c>
      <c r="S46" s="1"/>
      <c r="T46" s="1"/>
      <c r="U46" s="1"/>
      <c r="V46" s="1"/>
      <c r="W46" s="1"/>
      <c r="X46" s="3"/>
    </row>
    <row r="47" spans="1:24" s="8" customFormat="1" ht="50.25" customHeight="1" x14ac:dyDescent="0.25">
      <c r="A47" s="102" t="s">
        <v>48</v>
      </c>
      <c r="B47" s="199" t="s">
        <v>49</v>
      </c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127"/>
      <c r="U47" s="127"/>
      <c r="V47" s="195"/>
      <c r="W47" s="195"/>
      <c r="X47" s="196"/>
    </row>
    <row r="48" spans="1:24" s="8" customFormat="1" ht="98.25" customHeight="1" x14ac:dyDescent="0.25">
      <c r="A48" s="100" t="s">
        <v>50</v>
      </c>
      <c r="B48" s="104" t="s">
        <v>51</v>
      </c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7"/>
    </row>
    <row r="49" spans="1:24" s="8" customFormat="1" ht="157.5" x14ac:dyDescent="0.25">
      <c r="A49" s="6" t="s">
        <v>901</v>
      </c>
      <c r="B49" s="2" t="s">
        <v>902</v>
      </c>
      <c r="C49" s="2" t="s">
        <v>903</v>
      </c>
      <c r="D49" s="2" t="s">
        <v>904</v>
      </c>
      <c r="E49" s="2" t="s">
        <v>315</v>
      </c>
      <c r="F49" s="2" t="s">
        <v>905</v>
      </c>
      <c r="G49" s="2" t="s">
        <v>131</v>
      </c>
      <c r="H49" s="2"/>
      <c r="I49" s="2"/>
      <c r="J49" s="512" t="s">
        <v>924</v>
      </c>
      <c r="K49" s="2" t="s">
        <v>925</v>
      </c>
      <c r="L49" s="2">
        <v>1075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10"/>
    </row>
    <row r="50" spans="1:24" s="8" customFormat="1" ht="157.5" x14ac:dyDescent="0.25">
      <c r="A50" s="6" t="s">
        <v>907</v>
      </c>
      <c r="B50" s="17" t="s">
        <v>908</v>
      </c>
      <c r="C50" s="17" t="s">
        <v>442</v>
      </c>
      <c r="D50" s="17" t="s">
        <v>904</v>
      </c>
      <c r="E50" s="17" t="s">
        <v>316</v>
      </c>
      <c r="F50" s="15" t="s">
        <v>905</v>
      </c>
      <c r="G50" s="15" t="s">
        <v>131</v>
      </c>
      <c r="H50" s="1"/>
      <c r="I50" s="1"/>
      <c r="J50" s="1" t="s">
        <v>926</v>
      </c>
      <c r="K50" s="2" t="s">
        <v>925</v>
      </c>
      <c r="L50" s="1">
        <v>921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3"/>
    </row>
    <row r="51" spans="1:24" s="8" customFormat="1" ht="157.5" x14ac:dyDescent="0.25">
      <c r="A51" s="6" t="s">
        <v>910</v>
      </c>
      <c r="B51" s="513" t="s">
        <v>911</v>
      </c>
      <c r="C51" s="514" t="s">
        <v>912</v>
      </c>
      <c r="D51" s="486" t="s">
        <v>904</v>
      </c>
      <c r="E51" s="486" t="s">
        <v>160</v>
      </c>
      <c r="F51" s="515" t="s">
        <v>905</v>
      </c>
      <c r="G51" s="1" t="s">
        <v>131</v>
      </c>
      <c r="H51" s="1"/>
      <c r="I51" s="1"/>
      <c r="J51" s="1" t="s">
        <v>926</v>
      </c>
      <c r="K51" s="416" t="s">
        <v>925</v>
      </c>
      <c r="L51" s="1">
        <v>1989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3"/>
    </row>
    <row r="52" spans="1:24" s="8" customFormat="1" ht="157.5" x14ac:dyDescent="0.25">
      <c r="A52" s="6" t="s">
        <v>914</v>
      </c>
      <c r="B52" s="17" t="s">
        <v>915</v>
      </c>
      <c r="C52" s="17" t="s">
        <v>916</v>
      </c>
      <c r="D52" s="17" t="s">
        <v>904</v>
      </c>
      <c r="E52" s="17" t="s">
        <v>149</v>
      </c>
      <c r="F52" s="17" t="s">
        <v>905</v>
      </c>
      <c r="G52" s="15" t="s">
        <v>131</v>
      </c>
      <c r="H52" s="1"/>
      <c r="I52" s="1"/>
      <c r="J52" s="13" t="s">
        <v>927</v>
      </c>
      <c r="K52" s="2" t="s">
        <v>925</v>
      </c>
      <c r="L52" s="1">
        <v>800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3"/>
    </row>
    <row r="53" spans="1:24" s="8" customFormat="1" ht="157.5" x14ac:dyDescent="0.25">
      <c r="A53" s="6" t="s">
        <v>917</v>
      </c>
      <c r="B53" s="516" t="s">
        <v>918</v>
      </c>
      <c r="C53" s="17" t="s">
        <v>919</v>
      </c>
      <c r="D53" s="17" t="s">
        <v>904</v>
      </c>
      <c r="E53" s="17" t="s">
        <v>373</v>
      </c>
      <c r="F53" s="39" t="s">
        <v>905</v>
      </c>
      <c r="G53" s="292" t="s">
        <v>131</v>
      </c>
      <c r="H53" s="1"/>
      <c r="I53" s="1"/>
      <c r="J53" s="1" t="s">
        <v>926</v>
      </c>
      <c r="K53" s="2" t="s">
        <v>925</v>
      </c>
      <c r="L53" s="2">
        <v>1050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3"/>
    </row>
    <row r="54" spans="1:24" s="8" customFormat="1" ht="157.5" x14ac:dyDescent="0.25">
      <c r="A54" s="6" t="s">
        <v>920</v>
      </c>
      <c r="B54" s="17" t="s">
        <v>921</v>
      </c>
      <c r="C54" s="2" t="s">
        <v>922</v>
      </c>
      <c r="D54" s="2" t="s">
        <v>904</v>
      </c>
      <c r="E54" s="2" t="s">
        <v>363</v>
      </c>
      <c r="F54" s="9" t="s">
        <v>905</v>
      </c>
      <c r="G54" s="1" t="s">
        <v>131</v>
      </c>
      <c r="H54" s="1"/>
      <c r="I54" s="1"/>
      <c r="J54" s="1" t="s">
        <v>928</v>
      </c>
      <c r="K54" s="2" t="s">
        <v>925</v>
      </c>
      <c r="L54" s="1">
        <v>1205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3"/>
    </row>
    <row r="55" spans="1:24" s="8" customFormat="1" ht="129.75" customHeight="1" x14ac:dyDescent="0.25">
      <c r="A55" s="100" t="s">
        <v>52</v>
      </c>
      <c r="B55" s="104" t="s">
        <v>53</v>
      </c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7"/>
    </row>
    <row r="56" spans="1:24" s="8" customFormat="1" ht="204.75" x14ac:dyDescent="0.25">
      <c r="A56" s="6" t="s">
        <v>934</v>
      </c>
      <c r="B56" s="2" t="s">
        <v>940</v>
      </c>
      <c r="C56" s="2" t="s">
        <v>129</v>
      </c>
      <c r="D56" s="2" t="s">
        <v>904</v>
      </c>
      <c r="E56" s="2" t="s">
        <v>315</v>
      </c>
      <c r="F56" s="2" t="s">
        <v>941</v>
      </c>
      <c r="G56" s="2" t="s">
        <v>131</v>
      </c>
      <c r="H56" s="1"/>
      <c r="I56" s="1"/>
      <c r="J56" s="1" t="s">
        <v>953</v>
      </c>
      <c r="K56" s="2" t="s">
        <v>954</v>
      </c>
      <c r="L56" s="1">
        <v>28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3"/>
    </row>
    <row r="57" spans="1:24" s="8" customFormat="1" ht="204.75" x14ac:dyDescent="0.25">
      <c r="A57" s="6" t="s">
        <v>935</v>
      </c>
      <c r="B57" s="17" t="s">
        <v>942</v>
      </c>
      <c r="C57" s="17" t="s">
        <v>442</v>
      </c>
      <c r="D57" s="17" t="s">
        <v>904</v>
      </c>
      <c r="E57" s="17" t="s">
        <v>316</v>
      </c>
      <c r="F57" s="17" t="s">
        <v>941</v>
      </c>
      <c r="G57" s="15" t="s">
        <v>131</v>
      </c>
      <c r="H57" s="1"/>
      <c r="I57" s="1"/>
      <c r="J57" s="1" t="s">
        <v>955</v>
      </c>
      <c r="K57" s="2" t="s">
        <v>956</v>
      </c>
      <c r="L57" s="1">
        <v>14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3"/>
    </row>
    <row r="58" spans="1:24" s="8" customFormat="1" ht="173.25" x14ac:dyDescent="0.25">
      <c r="A58" s="6" t="s">
        <v>936</v>
      </c>
      <c r="B58" s="524" t="s">
        <v>943</v>
      </c>
      <c r="C58" s="416" t="s">
        <v>154</v>
      </c>
      <c r="D58" s="486" t="s">
        <v>944</v>
      </c>
      <c r="E58" s="486" t="s">
        <v>160</v>
      </c>
      <c r="F58" s="526" t="s">
        <v>948</v>
      </c>
      <c r="G58" s="1" t="s">
        <v>131</v>
      </c>
      <c r="H58" s="1"/>
      <c r="I58" s="1"/>
      <c r="J58" s="1" t="s">
        <v>955</v>
      </c>
      <c r="K58" s="525" t="s">
        <v>957</v>
      </c>
      <c r="L58" s="1">
        <v>56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3"/>
    </row>
    <row r="59" spans="1:24" s="8" customFormat="1" ht="204.75" x14ac:dyDescent="0.25">
      <c r="A59" s="6" t="s">
        <v>937</v>
      </c>
      <c r="B59" s="17" t="s">
        <v>946</v>
      </c>
      <c r="C59" s="17" t="s">
        <v>403</v>
      </c>
      <c r="D59" s="17" t="s">
        <v>904</v>
      </c>
      <c r="E59" s="17" t="s">
        <v>149</v>
      </c>
      <c r="F59" s="15" t="s">
        <v>941</v>
      </c>
      <c r="G59" s="15" t="s">
        <v>131</v>
      </c>
      <c r="H59" s="1"/>
      <c r="I59" s="1"/>
      <c r="J59" s="1" t="s">
        <v>955</v>
      </c>
      <c r="K59" s="2" t="s">
        <v>956</v>
      </c>
      <c r="L59" s="2">
        <v>43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3"/>
    </row>
    <row r="60" spans="1:24" s="8" customFormat="1" ht="189" x14ac:dyDescent="0.25">
      <c r="A60" s="6" t="s">
        <v>938</v>
      </c>
      <c r="B60" s="2" t="s">
        <v>947</v>
      </c>
      <c r="C60" s="285" t="s">
        <v>375</v>
      </c>
      <c r="D60" s="17" t="s">
        <v>904</v>
      </c>
      <c r="E60" s="285" t="s">
        <v>373</v>
      </c>
      <c r="F60" s="285" t="s">
        <v>948</v>
      </c>
      <c r="G60" s="1" t="s">
        <v>131</v>
      </c>
      <c r="H60" s="1"/>
      <c r="I60" s="1"/>
      <c r="J60" s="1" t="s">
        <v>955</v>
      </c>
      <c r="K60" s="136" t="s">
        <v>958</v>
      </c>
      <c r="L60" s="1">
        <v>43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3"/>
    </row>
    <row r="61" spans="1:24" s="8" customFormat="1" ht="189" x14ac:dyDescent="0.25">
      <c r="A61" s="6" t="s">
        <v>939</v>
      </c>
      <c r="B61" s="17" t="s">
        <v>949</v>
      </c>
      <c r="C61" s="17" t="s">
        <v>950</v>
      </c>
      <c r="D61" s="220" t="s">
        <v>951</v>
      </c>
      <c r="E61" s="220" t="s">
        <v>363</v>
      </c>
      <c r="F61" s="17" t="s">
        <v>959</v>
      </c>
      <c r="G61" s="15" t="s">
        <v>131</v>
      </c>
      <c r="H61" s="527"/>
      <c r="I61" s="1"/>
      <c r="J61" s="528" t="s">
        <v>955</v>
      </c>
      <c r="K61" s="529" t="s">
        <v>960</v>
      </c>
      <c r="L61" s="1">
        <v>16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3"/>
    </row>
    <row r="62" spans="1:24" s="8" customFormat="1" ht="94.5" x14ac:dyDescent="0.25">
      <c r="A62" s="539" t="s">
        <v>972</v>
      </c>
      <c r="B62" s="540" t="s">
        <v>971</v>
      </c>
      <c r="C62" s="540"/>
      <c r="D62" s="541"/>
      <c r="E62" s="541"/>
      <c r="F62" s="540"/>
      <c r="G62" s="542"/>
      <c r="H62" s="551"/>
      <c r="I62" s="550"/>
      <c r="J62" s="552"/>
      <c r="K62" s="553"/>
      <c r="L62" s="550"/>
      <c r="M62" s="550"/>
      <c r="N62" s="550"/>
      <c r="O62" s="550"/>
      <c r="P62" s="550"/>
      <c r="Q62" s="550"/>
      <c r="R62" s="550"/>
      <c r="S62" s="550"/>
      <c r="T62" s="550"/>
      <c r="U62" s="550"/>
      <c r="V62" s="550"/>
      <c r="W62" s="550"/>
      <c r="X62" s="548"/>
    </row>
    <row r="63" spans="1:24" s="8" customFormat="1" ht="141.75" x14ac:dyDescent="0.25">
      <c r="A63" s="558" t="s">
        <v>973</v>
      </c>
      <c r="B63" s="559" t="s">
        <v>974</v>
      </c>
      <c r="C63" s="559" t="s">
        <v>975</v>
      </c>
      <c r="D63" s="560" t="s">
        <v>904</v>
      </c>
      <c r="E63" s="560" t="s">
        <v>315</v>
      </c>
      <c r="F63" s="559" t="s">
        <v>263</v>
      </c>
      <c r="G63" s="561" t="s">
        <v>131</v>
      </c>
      <c r="H63" s="570"/>
      <c r="I63" s="569"/>
      <c r="J63" s="571" t="s">
        <v>1020</v>
      </c>
      <c r="K63" s="572" t="s">
        <v>1021</v>
      </c>
      <c r="L63" s="569">
        <v>16500</v>
      </c>
      <c r="M63" s="569" t="s">
        <v>672</v>
      </c>
      <c r="N63" s="560" t="s">
        <v>1022</v>
      </c>
      <c r="O63" s="569">
        <v>1</v>
      </c>
      <c r="P63" s="569"/>
      <c r="Q63" s="569"/>
      <c r="R63" s="569"/>
      <c r="S63" s="569"/>
      <c r="T63" s="569"/>
      <c r="U63" s="569"/>
      <c r="V63" s="569"/>
      <c r="W63" s="569"/>
      <c r="X63" s="567"/>
    </row>
    <row r="64" spans="1:24" s="8" customFormat="1" ht="126" x14ac:dyDescent="0.25">
      <c r="A64" s="558" t="s">
        <v>976</v>
      </c>
      <c r="B64" s="559" t="s">
        <v>977</v>
      </c>
      <c r="C64" s="559" t="s">
        <v>978</v>
      </c>
      <c r="D64" s="560" t="s">
        <v>904</v>
      </c>
      <c r="E64" s="560" t="s">
        <v>315</v>
      </c>
      <c r="F64" s="559" t="s">
        <v>263</v>
      </c>
      <c r="G64" s="561" t="s">
        <v>131</v>
      </c>
      <c r="H64" s="570"/>
      <c r="I64" s="569"/>
      <c r="J64" s="571" t="s">
        <v>1020</v>
      </c>
      <c r="K64" s="572" t="s">
        <v>1021</v>
      </c>
      <c r="L64" s="569">
        <v>5000</v>
      </c>
      <c r="M64" s="569" t="s">
        <v>672</v>
      </c>
      <c r="N64" s="560" t="s">
        <v>1022</v>
      </c>
      <c r="O64" s="569">
        <v>1</v>
      </c>
      <c r="P64" s="569"/>
      <c r="Q64" s="569"/>
      <c r="R64" s="569"/>
      <c r="S64" s="569"/>
      <c r="T64" s="569"/>
      <c r="U64" s="569"/>
      <c r="V64" s="569"/>
      <c r="W64" s="569"/>
      <c r="X64" s="567"/>
    </row>
    <row r="65" spans="1:24" s="8" customFormat="1" ht="126" x14ac:dyDescent="0.25">
      <c r="A65" s="558" t="s">
        <v>980</v>
      </c>
      <c r="B65" s="559" t="s">
        <v>981</v>
      </c>
      <c r="C65" s="559" t="s">
        <v>442</v>
      </c>
      <c r="D65" s="560" t="s">
        <v>904</v>
      </c>
      <c r="E65" s="560" t="s">
        <v>316</v>
      </c>
      <c r="F65" s="559" t="s">
        <v>263</v>
      </c>
      <c r="G65" s="561" t="s">
        <v>131</v>
      </c>
      <c r="H65" s="570"/>
      <c r="I65" s="569"/>
      <c r="J65" s="571" t="s">
        <v>1020</v>
      </c>
      <c r="K65" s="572" t="s">
        <v>1021</v>
      </c>
      <c r="L65" s="569">
        <v>16000</v>
      </c>
      <c r="M65" s="569" t="s">
        <v>672</v>
      </c>
      <c r="N65" s="560" t="s">
        <v>1022</v>
      </c>
      <c r="O65" s="569">
        <v>1</v>
      </c>
      <c r="P65" s="569"/>
      <c r="Q65" s="569"/>
      <c r="R65" s="569"/>
      <c r="S65" s="569"/>
      <c r="T65" s="569"/>
      <c r="U65" s="569"/>
      <c r="V65" s="569"/>
      <c r="W65" s="569"/>
      <c r="X65" s="567"/>
    </row>
    <row r="66" spans="1:24" s="8" customFormat="1" ht="157.5" x14ac:dyDescent="0.25">
      <c r="A66" s="558" t="s">
        <v>983</v>
      </c>
      <c r="B66" s="559" t="s">
        <v>984</v>
      </c>
      <c r="C66" s="559" t="s">
        <v>985</v>
      </c>
      <c r="D66" s="560" t="s">
        <v>904</v>
      </c>
      <c r="E66" s="560" t="s">
        <v>160</v>
      </c>
      <c r="F66" s="559" t="s">
        <v>263</v>
      </c>
      <c r="G66" s="561" t="s">
        <v>131</v>
      </c>
      <c r="H66" s="570"/>
      <c r="I66" s="569"/>
      <c r="J66" s="571" t="s">
        <v>1020</v>
      </c>
      <c r="K66" s="572" t="s">
        <v>1021</v>
      </c>
      <c r="L66" s="569">
        <v>1990</v>
      </c>
      <c r="M66" s="569" t="s">
        <v>672</v>
      </c>
      <c r="N66" s="560" t="s">
        <v>1022</v>
      </c>
      <c r="O66" s="569">
        <v>1</v>
      </c>
      <c r="P66" s="569"/>
      <c r="Q66" s="569"/>
      <c r="R66" s="569"/>
      <c r="S66" s="569"/>
      <c r="T66" s="569"/>
      <c r="U66" s="569"/>
      <c r="V66" s="569"/>
      <c r="W66" s="569"/>
      <c r="X66" s="567"/>
    </row>
    <row r="67" spans="1:24" s="8" customFormat="1" ht="126" x14ac:dyDescent="0.25">
      <c r="A67" s="558" t="s">
        <v>986</v>
      </c>
      <c r="B67" s="559" t="s">
        <v>987</v>
      </c>
      <c r="C67" s="559" t="s">
        <v>988</v>
      </c>
      <c r="D67" s="560" t="s">
        <v>904</v>
      </c>
      <c r="E67" s="560" t="s">
        <v>160</v>
      </c>
      <c r="F67" s="559" t="s">
        <v>263</v>
      </c>
      <c r="G67" s="561" t="s">
        <v>131</v>
      </c>
      <c r="H67" s="570"/>
      <c r="I67" s="569"/>
      <c r="J67" s="571" t="s">
        <v>1020</v>
      </c>
      <c r="K67" s="572" t="s">
        <v>1021</v>
      </c>
      <c r="L67" s="569">
        <v>1766</v>
      </c>
      <c r="M67" s="569" t="s">
        <v>672</v>
      </c>
      <c r="N67" s="560" t="s">
        <v>1022</v>
      </c>
      <c r="O67" s="569">
        <v>1</v>
      </c>
      <c r="P67" s="569"/>
      <c r="Q67" s="569"/>
      <c r="R67" s="569"/>
      <c r="S67" s="569"/>
      <c r="T67" s="569"/>
      <c r="U67" s="569"/>
      <c r="V67" s="569"/>
      <c r="W67" s="569"/>
      <c r="X67" s="567"/>
    </row>
    <row r="68" spans="1:24" s="8" customFormat="1" ht="126" x14ac:dyDescent="0.25">
      <c r="A68" s="558" t="s">
        <v>989</v>
      </c>
      <c r="B68" s="559" t="s">
        <v>990</v>
      </c>
      <c r="C68" s="559" t="s">
        <v>991</v>
      </c>
      <c r="D68" s="560" t="s">
        <v>904</v>
      </c>
      <c r="E68" s="560" t="s">
        <v>160</v>
      </c>
      <c r="F68" s="559" t="s">
        <v>263</v>
      </c>
      <c r="G68" s="561" t="s">
        <v>131</v>
      </c>
      <c r="H68" s="570"/>
      <c r="I68" s="569"/>
      <c r="J68" s="571" t="s">
        <v>1020</v>
      </c>
      <c r="K68" s="572" t="s">
        <v>1021</v>
      </c>
      <c r="L68" s="569">
        <v>1487</v>
      </c>
      <c r="M68" s="569" t="s">
        <v>672</v>
      </c>
      <c r="N68" s="560" t="s">
        <v>1022</v>
      </c>
      <c r="O68" s="569">
        <v>1</v>
      </c>
      <c r="P68" s="569"/>
      <c r="Q68" s="569"/>
      <c r="R68" s="569"/>
      <c r="S68" s="569"/>
      <c r="T68" s="569"/>
      <c r="U68" s="569"/>
      <c r="V68" s="569"/>
      <c r="W68" s="569"/>
      <c r="X68" s="567"/>
    </row>
    <row r="69" spans="1:24" s="8" customFormat="1" ht="126" x14ac:dyDescent="0.25">
      <c r="A69" s="558" t="s">
        <v>992</v>
      </c>
      <c r="B69" s="559" t="s">
        <v>993</v>
      </c>
      <c r="C69" s="559" t="s">
        <v>994</v>
      </c>
      <c r="D69" s="560" t="s">
        <v>904</v>
      </c>
      <c r="E69" s="560" t="s">
        <v>160</v>
      </c>
      <c r="F69" s="559" t="s">
        <v>263</v>
      </c>
      <c r="G69" s="561" t="s">
        <v>131</v>
      </c>
      <c r="H69" s="570"/>
      <c r="I69" s="569"/>
      <c r="J69" s="571" t="s">
        <v>1020</v>
      </c>
      <c r="K69" s="572" t="s">
        <v>1021</v>
      </c>
      <c r="L69" s="569">
        <v>19000</v>
      </c>
      <c r="M69" s="569" t="s">
        <v>672</v>
      </c>
      <c r="N69" s="560" t="s">
        <v>1022</v>
      </c>
      <c r="O69" s="569">
        <v>1</v>
      </c>
      <c r="P69" s="569"/>
      <c r="Q69" s="569"/>
      <c r="R69" s="569"/>
      <c r="S69" s="569"/>
      <c r="T69" s="569"/>
      <c r="U69" s="569"/>
      <c r="V69" s="569"/>
      <c r="W69" s="569"/>
      <c r="X69" s="567"/>
    </row>
    <row r="70" spans="1:24" s="8" customFormat="1" ht="157.5" x14ac:dyDescent="0.25">
      <c r="A70" s="558" t="s">
        <v>995</v>
      </c>
      <c r="B70" s="559" t="s">
        <v>996</v>
      </c>
      <c r="C70" s="559" t="s">
        <v>997</v>
      </c>
      <c r="D70" s="560" t="s">
        <v>904</v>
      </c>
      <c r="E70" s="560" t="s">
        <v>160</v>
      </c>
      <c r="F70" s="559" t="s">
        <v>263</v>
      </c>
      <c r="G70" s="561" t="s">
        <v>131</v>
      </c>
      <c r="H70" s="570"/>
      <c r="I70" s="569"/>
      <c r="J70" s="571" t="s">
        <v>1020</v>
      </c>
      <c r="K70" s="572" t="s">
        <v>1021</v>
      </c>
      <c r="L70" s="569">
        <v>4560</v>
      </c>
      <c r="M70" s="569" t="s">
        <v>672</v>
      </c>
      <c r="N70" s="560" t="s">
        <v>1022</v>
      </c>
      <c r="O70" s="569">
        <v>1</v>
      </c>
      <c r="P70" s="569"/>
      <c r="Q70" s="569"/>
      <c r="R70" s="569"/>
      <c r="S70" s="569"/>
      <c r="T70" s="569"/>
      <c r="U70" s="569"/>
      <c r="V70" s="569"/>
      <c r="W70" s="569"/>
      <c r="X70" s="567"/>
    </row>
    <row r="71" spans="1:24" s="8" customFormat="1" ht="173.25" x14ac:dyDescent="0.25">
      <c r="A71" s="558" t="s">
        <v>998</v>
      </c>
      <c r="B71" s="559" t="s">
        <v>999</v>
      </c>
      <c r="C71" s="559" t="s">
        <v>1000</v>
      </c>
      <c r="D71" s="560" t="s">
        <v>904</v>
      </c>
      <c r="E71" s="560" t="s">
        <v>160</v>
      </c>
      <c r="F71" s="559" t="s">
        <v>263</v>
      </c>
      <c r="G71" s="561" t="s">
        <v>131</v>
      </c>
      <c r="H71" s="570"/>
      <c r="I71" s="569"/>
      <c r="J71" s="571" t="s">
        <v>1020</v>
      </c>
      <c r="K71" s="572" t="s">
        <v>1021</v>
      </c>
      <c r="L71" s="569">
        <v>7288</v>
      </c>
      <c r="M71" s="569" t="s">
        <v>672</v>
      </c>
      <c r="N71" s="560" t="s">
        <v>1022</v>
      </c>
      <c r="O71" s="569">
        <v>1</v>
      </c>
      <c r="P71" s="569"/>
      <c r="Q71" s="569"/>
      <c r="R71" s="569"/>
      <c r="S71" s="569"/>
      <c r="T71" s="569"/>
      <c r="U71" s="569"/>
      <c r="V71" s="569"/>
      <c r="W71" s="569"/>
      <c r="X71" s="567"/>
    </row>
    <row r="72" spans="1:24" s="8" customFormat="1" ht="126" x14ac:dyDescent="0.25">
      <c r="A72" s="558" t="s">
        <v>1001</v>
      </c>
      <c r="B72" s="559" t="s">
        <v>1002</v>
      </c>
      <c r="C72" s="559" t="s">
        <v>1003</v>
      </c>
      <c r="D72" s="560" t="s">
        <v>904</v>
      </c>
      <c r="E72" s="560" t="s">
        <v>149</v>
      </c>
      <c r="F72" s="559" t="s">
        <v>263</v>
      </c>
      <c r="G72" s="561" t="s">
        <v>131</v>
      </c>
      <c r="H72" s="570"/>
      <c r="I72" s="569"/>
      <c r="J72" s="571" t="s">
        <v>1020</v>
      </c>
      <c r="K72" s="572" t="s">
        <v>1021</v>
      </c>
      <c r="L72" s="569">
        <v>17596</v>
      </c>
      <c r="M72" s="569" t="s">
        <v>672</v>
      </c>
      <c r="N72" s="560" t="s">
        <v>1022</v>
      </c>
      <c r="O72" s="569">
        <v>1</v>
      </c>
      <c r="P72" s="569"/>
      <c r="Q72" s="569"/>
      <c r="R72" s="569"/>
      <c r="S72" s="569"/>
      <c r="T72" s="569"/>
      <c r="U72" s="569"/>
      <c r="V72" s="569"/>
      <c r="W72" s="569"/>
      <c r="X72" s="567"/>
    </row>
    <row r="73" spans="1:24" s="8" customFormat="1" ht="141.75" x14ac:dyDescent="0.25">
      <c r="A73" s="558" t="s">
        <v>1004</v>
      </c>
      <c r="B73" s="559" t="s">
        <v>1005</v>
      </c>
      <c r="C73" s="559" t="s">
        <v>1006</v>
      </c>
      <c r="D73" s="560" t="s">
        <v>904</v>
      </c>
      <c r="E73" s="560" t="s">
        <v>149</v>
      </c>
      <c r="F73" s="559" t="s">
        <v>263</v>
      </c>
      <c r="G73" s="561" t="s">
        <v>131</v>
      </c>
      <c r="H73" s="570"/>
      <c r="I73" s="569"/>
      <c r="J73" s="571" t="s">
        <v>1020</v>
      </c>
      <c r="K73" s="572" t="s">
        <v>1021</v>
      </c>
      <c r="L73" s="569">
        <v>1869</v>
      </c>
      <c r="M73" s="569" t="s">
        <v>672</v>
      </c>
      <c r="N73" s="560" t="s">
        <v>1022</v>
      </c>
      <c r="O73" s="569">
        <v>1</v>
      </c>
      <c r="P73" s="569"/>
      <c r="Q73" s="569"/>
      <c r="R73" s="569"/>
      <c r="S73" s="569"/>
      <c r="T73" s="569"/>
      <c r="U73" s="569"/>
      <c r="V73" s="569"/>
      <c r="W73" s="569"/>
      <c r="X73" s="567"/>
    </row>
    <row r="74" spans="1:24" s="8" customFormat="1" ht="126" x14ac:dyDescent="0.25">
      <c r="A74" s="558" t="s">
        <v>1007</v>
      </c>
      <c r="B74" s="559" t="s">
        <v>1008</v>
      </c>
      <c r="C74" s="559" t="s">
        <v>1009</v>
      </c>
      <c r="D74" s="560" t="s">
        <v>904</v>
      </c>
      <c r="E74" s="560" t="s">
        <v>373</v>
      </c>
      <c r="F74" s="559" t="s">
        <v>263</v>
      </c>
      <c r="G74" s="561" t="s">
        <v>131</v>
      </c>
      <c r="H74" s="570"/>
      <c r="I74" s="569"/>
      <c r="J74" s="571" t="s">
        <v>1020</v>
      </c>
      <c r="K74" s="572" t="s">
        <v>1021</v>
      </c>
      <c r="L74" s="569">
        <v>17000</v>
      </c>
      <c r="M74" s="569" t="s">
        <v>672</v>
      </c>
      <c r="N74" s="560" t="s">
        <v>1022</v>
      </c>
      <c r="O74" s="569">
        <v>1</v>
      </c>
      <c r="P74" s="569"/>
      <c r="Q74" s="569"/>
      <c r="R74" s="569"/>
      <c r="S74" s="569"/>
      <c r="T74" s="569"/>
      <c r="U74" s="569"/>
      <c r="V74" s="569"/>
      <c r="W74" s="569"/>
      <c r="X74" s="567"/>
    </row>
    <row r="75" spans="1:24" s="8" customFormat="1" ht="157.5" x14ac:dyDescent="0.25">
      <c r="A75" s="558" t="s">
        <v>1010</v>
      </c>
      <c r="B75" s="559" t="s">
        <v>1011</v>
      </c>
      <c r="C75" s="559" t="s">
        <v>997</v>
      </c>
      <c r="D75" s="560" t="s">
        <v>904</v>
      </c>
      <c r="E75" s="560" t="s">
        <v>363</v>
      </c>
      <c r="F75" s="559" t="s">
        <v>263</v>
      </c>
      <c r="G75" s="561" t="s">
        <v>131</v>
      </c>
      <c r="H75" s="570"/>
      <c r="I75" s="569"/>
      <c r="J75" s="571" t="s">
        <v>1020</v>
      </c>
      <c r="K75" s="572" t="s">
        <v>1021</v>
      </c>
      <c r="L75" s="569">
        <v>6006</v>
      </c>
      <c r="M75" s="569" t="s">
        <v>672</v>
      </c>
      <c r="N75" s="560" t="s">
        <v>1022</v>
      </c>
      <c r="O75" s="569">
        <v>1</v>
      </c>
      <c r="P75" s="569"/>
      <c r="Q75" s="569"/>
      <c r="R75" s="569"/>
      <c r="S75" s="569"/>
      <c r="T75" s="569"/>
      <c r="U75" s="569"/>
      <c r="V75" s="569"/>
      <c r="W75" s="569"/>
      <c r="X75" s="567"/>
    </row>
    <row r="76" spans="1:24" s="8" customFormat="1" ht="157.5" x14ac:dyDescent="0.25">
      <c r="A76" s="558" t="s">
        <v>1012</v>
      </c>
      <c r="B76" s="559" t="s">
        <v>1013</v>
      </c>
      <c r="C76" s="559" t="s">
        <v>950</v>
      </c>
      <c r="D76" s="560" t="s">
        <v>904</v>
      </c>
      <c r="E76" s="560" t="s">
        <v>363</v>
      </c>
      <c r="F76" s="559" t="s">
        <v>263</v>
      </c>
      <c r="G76" s="561" t="s">
        <v>131</v>
      </c>
      <c r="H76" s="570"/>
      <c r="I76" s="569"/>
      <c r="J76" s="571" t="s">
        <v>1020</v>
      </c>
      <c r="K76" s="572" t="s">
        <v>1021</v>
      </c>
      <c r="L76" s="569">
        <v>22696</v>
      </c>
      <c r="M76" s="569" t="s">
        <v>672</v>
      </c>
      <c r="N76" s="560" t="s">
        <v>1022</v>
      </c>
      <c r="O76" s="569">
        <v>1</v>
      </c>
      <c r="P76" s="569"/>
      <c r="Q76" s="569"/>
      <c r="R76" s="569"/>
      <c r="S76" s="569"/>
      <c r="T76" s="569"/>
      <c r="U76" s="569"/>
      <c r="V76" s="569"/>
      <c r="W76" s="569"/>
      <c r="X76" s="567"/>
    </row>
    <row r="77" spans="1:24" s="8" customFormat="1" ht="141.75" x14ac:dyDescent="0.25">
      <c r="A77" s="558" t="s">
        <v>1014</v>
      </c>
      <c r="B77" s="559" t="s">
        <v>1015</v>
      </c>
      <c r="C77" s="559" t="s">
        <v>1016</v>
      </c>
      <c r="D77" s="560" t="s">
        <v>904</v>
      </c>
      <c r="E77" s="560" t="s">
        <v>363</v>
      </c>
      <c r="F77" s="559" t="s">
        <v>263</v>
      </c>
      <c r="G77" s="561" t="s">
        <v>131</v>
      </c>
      <c r="H77" s="570"/>
      <c r="I77" s="569"/>
      <c r="J77" s="569" t="s">
        <v>672</v>
      </c>
      <c r="K77" s="560" t="s">
        <v>1022</v>
      </c>
      <c r="L77" s="569">
        <v>1</v>
      </c>
      <c r="M77" s="569"/>
      <c r="N77" s="569"/>
      <c r="O77" s="569"/>
      <c r="P77" s="569"/>
      <c r="Q77" s="569"/>
      <c r="R77" s="569"/>
      <c r="S77" s="569"/>
      <c r="T77" s="569"/>
      <c r="U77" s="569"/>
      <c r="V77" s="569"/>
      <c r="W77" s="569"/>
      <c r="X77" s="567"/>
    </row>
    <row r="78" spans="1:24" s="8" customFormat="1" ht="103.5" customHeight="1" x14ac:dyDescent="0.25">
      <c r="A78" s="98" t="s">
        <v>54</v>
      </c>
      <c r="B78" s="121" t="s">
        <v>693</v>
      </c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4"/>
    </row>
    <row r="79" spans="1:24" s="8" customFormat="1" ht="156" customHeight="1" x14ac:dyDescent="0.25">
      <c r="A79" s="102" t="s">
        <v>55</v>
      </c>
      <c r="B79" s="126" t="s">
        <v>56</v>
      </c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95"/>
      <c r="W79" s="195"/>
      <c r="X79" s="196"/>
    </row>
    <row r="80" spans="1:24" s="8" customFormat="1" ht="85.5" customHeight="1" x14ac:dyDescent="0.25">
      <c r="A80" s="100" t="s">
        <v>57</v>
      </c>
      <c r="B80" s="104" t="s">
        <v>58</v>
      </c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7"/>
    </row>
    <row r="81" spans="1:24" s="8" customFormat="1" ht="138" customHeight="1" x14ac:dyDescent="0.25">
      <c r="A81" s="6" t="s">
        <v>60</v>
      </c>
      <c r="B81" s="34" t="s">
        <v>793</v>
      </c>
      <c r="C81" s="35" t="s">
        <v>154</v>
      </c>
      <c r="D81" s="35" t="s">
        <v>130</v>
      </c>
      <c r="E81" s="35" t="s">
        <v>155</v>
      </c>
      <c r="F81" s="24" t="s">
        <v>156</v>
      </c>
      <c r="G81" s="24" t="s">
        <v>131</v>
      </c>
      <c r="H81" s="23" t="s">
        <v>107</v>
      </c>
      <c r="I81" s="24"/>
      <c r="J81" s="1" t="s">
        <v>222</v>
      </c>
      <c r="K81" s="2" t="s">
        <v>220</v>
      </c>
      <c r="L81" s="1">
        <v>650</v>
      </c>
      <c r="M81" s="593"/>
      <c r="N81" s="595"/>
      <c r="O81" s="593"/>
      <c r="P81" s="1"/>
      <c r="Q81" s="1"/>
      <c r="R81" s="1"/>
      <c r="S81" s="1"/>
      <c r="T81" s="1"/>
      <c r="U81" s="1"/>
      <c r="V81" s="1"/>
      <c r="W81" s="1"/>
      <c r="X81" s="3"/>
    </row>
    <row r="82" spans="1:24" s="8" customFormat="1" ht="78" customHeight="1" x14ac:dyDescent="0.25">
      <c r="A82" s="6" t="s">
        <v>161</v>
      </c>
      <c r="B82" s="46" t="s">
        <v>792</v>
      </c>
      <c r="C82" s="35" t="s">
        <v>154</v>
      </c>
      <c r="D82" s="35" t="s">
        <v>130</v>
      </c>
      <c r="E82" s="35" t="s">
        <v>155</v>
      </c>
      <c r="F82" s="24" t="s">
        <v>156</v>
      </c>
      <c r="G82" s="24" t="s">
        <v>131</v>
      </c>
      <c r="H82" s="23" t="s">
        <v>107</v>
      </c>
      <c r="I82" s="24"/>
      <c r="J82" s="1" t="s">
        <v>221</v>
      </c>
      <c r="K82" s="2" t="s">
        <v>219</v>
      </c>
      <c r="L82" s="1">
        <v>21000</v>
      </c>
      <c r="M82" s="1"/>
      <c r="N82" s="2"/>
      <c r="O82" s="1"/>
      <c r="P82" s="1"/>
      <c r="Q82" s="1"/>
      <c r="R82" s="1"/>
      <c r="S82" s="1"/>
      <c r="T82" s="1"/>
      <c r="U82" s="1"/>
      <c r="V82" s="1"/>
      <c r="W82" s="1"/>
      <c r="X82" s="3"/>
    </row>
    <row r="83" spans="1:24" s="8" customFormat="1" ht="145.5" customHeight="1" x14ac:dyDescent="0.25">
      <c r="A83" s="6" t="s">
        <v>162</v>
      </c>
      <c r="B83" s="46" t="s">
        <v>794</v>
      </c>
      <c r="C83" s="35" t="s">
        <v>154</v>
      </c>
      <c r="D83" s="35" t="s">
        <v>130</v>
      </c>
      <c r="E83" s="35" t="s">
        <v>155</v>
      </c>
      <c r="F83" s="24" t="s">
        <v>156</v>
      </c>
      <c r="G83" s="24" t="s">
        <v>131</v>
      </c>
      <c r="H83" s="23" t="s">
        <v>107</v>
      </c>
      <c r="I83" s="24"/>
      <c r="J83" s="1" t="s">
        <v>221</v>
      </c>
      <c r="K83" s="2" t="s">
        <v>219</v>
      </c>
      <c r="L83" s="1">
        <v>48622</v>
      </c>
      <c r="M83" s="1"/>
      <c r="N83" s="2"/>
      <c r="O83" s="1"/>
      <c r="P83" s="1"/>
      <c r="Q83" s="1"/>
      <c r="R83" s="1"/>
      <c r="S83" s="1"/>
      <c r="T83" s="1"/>
      <c r="U83" s="1"/>
      <c r="V83" s="1"/>
      <c r="W83" s="1"/>
      <c r="X83" s="3"/>
    </row>
    <row r="84" spans="1:24" s="8" customFormat="1" ht="120.75" customHeight="1" x14ac:dyDescent="0.25">
      <c r="A84" s="6" t="s">
        <v>163</v>
      </c>
      <c r="B84" s="46" t="s">
        <v>795</v>
      </c>
      <c r="C84" s="35" t="s">
        <v>154</v>
      </c>
      <c r="D84" s="35" t="s">
        <v>130</v>
      </c>
      <c r="E84" s="35" t="s">
        <v>155</v>
      </c>
      <c r="F84" s="24" t="s">
        <v>156</v>
      </c>
      <c r="G84" s="24" t="s">
        <v>131</v>
      </c>
      <c r="H84" s="23" t="s">
        <v>107</v>
      </c>
      <c r="I84" s="24"/>
      <c r="J84" s="1" t="s">
        <v>221</v>
      </c>
      <c r="K84" s="2" t="s">
        <v>219</v>
      </c>
      <c r="L84" s="1">
        <v>18164</v>
      </c>
      <c r="M84" s="1"/>
      <c r="N84" s="2"/>
      <c r="O84" s="1"/>
      <c r="P84" s="1"/>
      <c r="Q84" s="1"/>
      <c r="R84" s="1"/>
      <c r="S84" s="1"/>
      <c r="T84" s="1"/>
      <c r="U84" s="1"/>
      <c r="V84" s="1"/>
      <c r="W84" s="1"/>
      <c r="X84" s="3"/>
    </row>
    <row r="85" spans="1:24" s="8" customFormat="1" ht="247.5" customHeight="1" x14ac:dyDescent="0.25">
      <c r="A85" s="6" t="s">
        <v>164</v>
      </c>
      <c r="B85" s="46" t="s">
        <v>796</v>
      </c>
      <c r="C85" s="35" t="s">
        <v>154</v>
      </c>
      <c r="D85" s="35" t="s">
        <v>130</v>
      </c>
      <c r="E85" s="35" t="s">
        <v>155</v>
      </c>
      <c r="F85" s="35" t="s">
        <v>156</v>
      </c>
      <c r="G85" s="24" t="s">
        <v>131</v>
      </c>
      <c r="H85" s="23" t="s">
        <v>107</v>
      </c>
      <c r="I85" s="24"/>
      <c r="J85" s="1" t="s">
        <v>221</v>
      </c>
      <c r="K85" s="2" t="s">
        <v>219</v>
      </c>
      <c r="L85" s="1">
        <v>74113</v>
      </c>
      <c r="M85" s="1"/>
      <c r="N85" s="449"/>
      <c r="O85" s="448"/>
      <c r="P85" s="448"/>
      <c r="Q85" s="448"/>
      <c r="R85" s="448"/>
      <c r="S85" s="448"/>
      <c r="T85" s="448"/>
      <c r="U85" s="448"/>
      <c r="V85" s="448"/>
      <c r="W85" s="448"/>
      <c r="X85" s="450"/>
    </row>
    <row r="86" spans="1:24" s="8" customFormat="1" ht="152.25" customHeight="1" x14ac:dyDescent="0.25">
      <c r="A86" s="6" t="s">
        <v>165</v>
      </c>
      <c r="B86" s="46" t="s">
        <v>157</v>
      </c>
      <c r="C86" s="35" t="s">
        <v>154</v>
      </c>
      <c r="D86" s="35" t="s">
        <v>130</v>
      </c>
      <c r="E86" s="35" t="s">
        <v>155</v>
      </c>
      <c r="F86" s="24" t="s">
        <v>156</v>
      </c>
      <c r="G86" s="24" t="s">
        <v>131</v>
      </c>
      <c r="H86" s="23" t="s">
        <v>107</v>
      </c>
      <c r="I86" s="24"/>
      <c r="J86" s="1" t="s">
        <v>221</v>
      </c>
      <c r="K86" s="2" t="s">
        <v>219</v>
      </c>
      <c r="L86" s="443">
        <v>156741</v>
      </c>
      <c r="M86" s="1"/>
      <c r="N86" s="2"/>
      <c r="O86" s="1"/>
      <c r="P86" s="1"/>
      <c r="Q86" s="1"/>
      <c r="R86" s="1"/>
      <c r="S86" s="1"/>
      <c r="T86" s="1"/>
      <c r="U86" s="1"/>
      <c r="V86" s="1"/>
      <c r="W86" s="1"/>
      <c r="X86" s="3"/>
    </row>
    <row r="87" spans="1:24" s="8" customFormat="1" ht="151.5" customHeight="1" x14ac:dyDescent="0.25">
      <c r="A87" s="6" t="s">
        <v>166</v>
      </c>
      <c r="B87" s="46" t="s">
        <v>797</v>
      </c>
      <c r="C87" s="35" t="s">
        <v>154</v>
      </c>
      <c r="D87" s="35" t="s">
        <v>130</v>
      </c>
      <c r="E87" s="35" t="s">
        <v>155</v>
      </c>
      <c r="F87" s="24" t="s">
        <v>156</v>
      </c>
      <c r="G87" s="24" t="s">
        <v>131</v>
      </c>
      <c r="H87" s="23" t="s">
        <v>107</v>
      </c>
      <c r="I87" s="24"/>
      <c r="J87" s="1" t="s">
        <v>221</v>
      </c>
      <c r="K87" s="2" t="s">
        <v>219</v>
      </c>
      <c r="L87" s="1">
        <v>16778</v>
      </c>
      <c r="M87" s="1"/>
      <c r="N87" s="2"/>
      <c r="O87" s="1"/>
      <c r="P87" s="1"/>
      <c r="Q87" s="1"/>
      <c r="R87" s="1"/>
      <c r="S87" s="1"/>
      <c r="T87" s="1"/>
      <c r="U87" s="1"/>
      <c r="V87" s="1"/>
      <c r="W87" s="1"/>
      <c r="X87" s="3"/>
    </row>
    <row r="88" spans="1:24" s="8" customFormat="1" ht="165.75" customHeight="1" x14ac:dyDescent="0.25">
      <c r="A88" s="6" t="s">
        <v>1031</v>
      </c>
      <c r="B88" s="46" t="s">
        <v>1032</v>
      </c>
      <c r="C88" s="46" t="s">
        <v>154</v>
      </c>
      <c r="D88" s="46" t="s">
        <v>130</v>
      </c>
      <c r="E88" s="46" t="s">
        <v>155</v>
      </c>
      <c r="F88" s="48" t="s">
        <v>156</v>
      </c>
      <c r="G88" s="48" t="s">
        <v>131</v>
      </c>
      <c r="H88" s="48" t="s">
        <v>107</v>
      </c>
      <c r="I88" s="596"/>
      <c r="J88" s="1" t="s">
        <v>221</v>
      </c>
      <c r="K88" s="2" t="s">
        <v>219</v>
      </c>
      <c r="L88" s="1">
        <v>10000</v>
      </c>
      <c r="M88" s="597"/>
      <c r="N88" s="595"/>
      <c r="O88" s="1"/>
      <c r="P88" s="1"/>
      <c r="Q88" s="1"/>
      <c r="R88" s="1"/>
      <c r="S88" s="1"/>
      <c r="T88" s="1"/>
      <c r="U88" s="1"/>
      <c r="V88" s="1"/>
      <c r="W88" s="1"/>
      <c r="X88" s="3"/>
    </row>
    <row r="89" spans="1:24" s="8" customFormat="1" ht="93" customHeight="1" x14ac:dyDescent="0.25">
      <c r="A89" s="6" t="s">
        <v>167</v>
      </c>
      <c r="B89" s="46" t="s">
        <v>158</v>
      </c>
      <c r="C89" s="35" t="s">
        <v>154</v>
      </c>
      <c r="D89" s="35" t="s">
        <v>130</v>
      </c>
      <c r="E89" s="35" t="s">
        <v>155</v>
      </c>
      <c r="F89" s="24" t="s">
        <v>156</v>
      </c>
      <c r="G89" s="24" t="s">
        <v>131</v>
      </c>
      <c r="H89" s="23" t="s">
        <v>107</v>
      </c>
      <c r="I89" s="24"/>
      <c r="J89" s="1" t="s">
        <v>221</v>
      </c>
      <c r="K89" s="2" t="s">
        <v>219</v>
      </c>
      <c r="L89" s="1">
        <v>32083</v>
      </c>
      <c r="M89" s="1"/>
      <c r="N89" s="2"/>
      <c r="O89" s="1"/>
      <c r="P89" s="1"/>
      <c r="Q89" s="1"/>
      <c r="R89" s="1"/>
      <c r="S89" s="1"/>
      <c r="T89" s="1"/>
      <c r="U89" s="1"/>
      <c r="V89" s="1"/>
      <c r="W89" s="1"/>
      <c r="X89" s="3"/>
    </row>
    <row r="90" spans="1:24" s="8" customFormat="1" ht="159" customHeight="1" x14ac:dyDescent="0.25">
      <c r="A90" s="6" t="s">
        <v>804</v>
      </c>
      <c r="B90" s="46" t="s">
        <v>159</v>
      </c>
      <c r="C90" s="35" t="s">
        <v>154</v>
      </c>
      <c r="D90" s="35" t="s">
        <v>130</v>
      </c>
      <c r="E90" s="35" t="s">
        <v>155</v>
      </c>
      <c r="F90" s="24" t="s">
        <v>156</v>
      </c>
      <c r="G90" s="24" t="s">
        <v>131</v>
      </c>
      <c r="H90" s="23" t="s">
        <v>107</v>
      </c>
      <c r="I90" s="24"/>
      <c r="J90" s="1" t="s">
        <v>221</v>
      </c>
      <c r="K90" s="2" t="s">
        <v>219</v>
      </c>
      <c r="L90" s="1">
        <v>390776</v>
      </c>
      <c r="M90" s="1"/>
      <c r="N90" s="2"/>
      <c r="O90" s="1"/>
      <c r="P90" s="1"/>
      <c r="Q90" s="1"/>
      <c r="R90" s="1"/>
      <c r="S90" s="1"/>
      <c r="T90" s="1"/>
      <c r="U90" s="1"/>
      <c r="V90" s="1"/>
      <c r="W90" s="1"/>
      <c r="X90" s="3"/>
    </row>
    <row r="91" spans="1:24" s="8" customFormat="1" ht="130.5" customHeight="1" x14ac:dyDescent="0.25">
      <c r="A91" s="6" t="s">
        <v>801</v>
      </c>
      <c r="B91" s="46" t="s">
        <v>798</v>
      </c>
      <c r="C91" s="35" t="s">
        <v>154</v>
      </c>
      <c r="D91" s="35" t="s">
        <v>130</v>
      </c>
      <c r="E91" s="35" t="s">
        <v>155</v>
      </c>
      <c r="F91" s="24" t="s">
        <v>156</v>
      </c>
      <c r="G91" s="24" t="s">
        <v>131</v>
      </c>
      <c r="H91" s="23" t="s">
        <v>107</v>
      </c>
      <c r="I91" s="24"/>
      <c r="J91" s="1" t="s">
        <v>221</v>
      </c>
      <c r="K91" s="2" t="s">
        <v>219</v>
      </c>
      <c r="L91" s="1">
        <v>12748</v>
      </c>
      <c r="M91" s="1"/>
      <c r="N91" s="2"/>
      <c r="O91" s="1"/>
      <c r="P91" s="1"/>
      <c r="Q91" s="1"/>
      <c r="R91" s="1"/>
      <c r="S91" s="1"/>
      <c r="T91" s="1"/>
      <c r="U91" s="1"/>
      <c r="V91" s="1"/>
      <c r="W91" s="1"/>
      <c r="X91" s="3"/>
    </row>
    <row r="92" spans="1:24" s="8" customFormat="1" ht="143.25" customHeight="1" x14ac:dyDescent="0.25">
      <c r="A92" s="6" t="s">
        <v>802</v>
      </c>
      <c r="B92" s="46" t="s">
        <v>799</v>
      </c>
      <c r="C92" s="35" t="s">
        <v>154</v>
      </c>
      <c r="D92" s="35" t="s">
        <v>130</v>
      </c>
      <c r="E92" s="35" t="s">
        <v>155</v>
      </c>
      <c r="F92" s="24" t="s">
        <v>156</v>
      </c>
      <c r="G92" s="24" t="s">
        <v>131</v>
      </c>
      <c r="H92" s="23" t="s">
        <v>107</v>
      </c>
      <c r="I92" s="24"/>
      <c r="J92" s="1" t="s">
        <v>221</v>
      </c>
      <c r="K92" s="2" t="s">
        <v>219</v>
      </c>
      <c r="L92" s="1">
        <v>48622</v>
      </c>
      <c r="M92" s="1"/>
      <c r="N92" s="2"/>
      <c r="O92" s="1"/>
      <c r="P92" s="1"/>
      <c r="Q92" s="1"/>
      <c r="R92" s="1"/>
      <c r="S92" s="1"/>
      <c r="T92" s="1"/>
      <c r="U92" s="1"/>
      <c r="V92" s="1"/>
      <c r="W92" s="1"/>
      <c r="X92" s="3"/>
    </row>
    <row r="93" spans="1:24" s="8" customFormat="1" ht="78" customHeight="1" x14ac:dyDescent="0.25">
      <c r="A93" s="6" t="s">
        <v>803</v>
      </c>
      <c r="B93" s="444" t="s">
        <v>800</v>
      </c>
      <c r="C93" s="445" t="s">
        <v>154</v>
      </c>
      <c r="D93" s="445" t="s">
        <v>130</v>
      </c>
      <c r="E93" s="445" t="s">
        <v>155</v>
      </c>
      <c r="F93" s="445" t="s">
        <v>156</v>
      </c>
      <c r="G93" s="446" t="s">
        <v>131</v>
      </c>
      <c r="H93" s="447" t="s">
        <v>107</v>
      </c>
      <c r="I93" s="446"/>
      <c r="J93" s="1" t="s">
        <v>221</v>
      </c>
      <c r="K93" s="2" t="s">
        <v>219</v>
      </c>
      <c r="L93" s="1">
        <v>297392</v>
      </c>
      <c r="M93" s="448"/>
      <c r="N93" s="449"/>
      <c r="O93" s="448"/>
      <c r="P93" s="448"/>
      <c r="Q93" s="590"/>
      <c r="R93" s="448"/>
      <c r="S93" s="448"/>
      <c r="T93" s="448"/>
      <c r="U93" s="448"/>
      <c r="V93" s="448"/>
      <c r="W93" s="448"/>
      <c r="X93" s="450"/>
    </row>
    <row r="94" spans="1:24" s="8" customFormat="1" ht="63" x14ac:dyDescent="0.25">
      <c r="A94" s="6" t="s">
        <v>1029</v>
      </c>
      <c r="B94" s="34" t="s">
        <v>1033</v>
      </c>
      <c r="C94" s="46" t="s">
        <v>154</v>
      </c>
      <c r="D94" s="46" t="s">
        <v>130</v>
      </c>
      <c r="E94" s="46" t="s">
        <v>155</v>
      </c>
      <c r="F94" s="46" t="s">
        <v>156</v>
      </c>
      <c r="G94" s="48" t="s">
        <v>131</v>
      </c>
      <c r="H94" s="48" t="s">
        <v>107</v>
      </c>
      <c r="I94" s="24"/>
      <c r="J94" s="1" t="s">
        <v>221</v>
      </c>
      <c r="K94" s="2" t="s">
        <v>219</v>
      </c>
      <c r="L94" s="1">
        <v>16019</v>
      </c>
      <c r="M94" s="1"/>
      <c r="N94" s="2"/>
      <c r="O94" s="1"/>
      <c r="P94" s="1"/>
      <c r="Q94" s="1"/>
      <c r="R94" s="1"/>
      <c r="S94" s="1"/>
      <c r="T94" s="1"/>
      <c r="U94" s="1"/>
      <c r="V94" s="1"/>
      <c r="W94" s="1"/>
      <c r="X94" s="3"/>
    </row>
    <row r="95" spans="1:24" s="8" customFormat="1" ht="103.5" customHeight="1" x14ac:dyDescent="0.25">
      <c r="A95" s="100" t="s">
        <v>59</v>
      </c>
      <c r="B95" s="104" t="s">
        <v>61</v>
      </c>
      <c r="C95" s="105"/>
      <c r="D95" s="105"/>
      <c r="E95" s="105"/>
      <c r="F95" s="105"/>
      <c r="G95" s="105"/>
      <c r="H95" s="105"/>
      <c r="I95" s="105"/>
      <c r="J95" s="105"/>
      <c r="K95" s="105"/>
      <c r="L95" s="201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7"/>
    </row>
    <row r="96" spans="1:24" s="8" customFormat="1" ht="210.75" customHeight="1" x14ac:dyDescent="0.25">
      <c r="A96" s="6" t="s">
        <v>541</v>
      </c>
      <c r="B96" s="2" t="s">
        <v>168</v>
      </c>
      <c r="C96" s="2" t="s">
        <v>129</v>
      </c>
      <c r="D96" s="2" t="s">
        <v>130</v>
      </c>
      <c r="E96" s="2" t="s">
        <v>315</v>
      </c>
      <c r="F96" s="1" t="s">
        <v>132</v>
      </c>
      <c r="G96" s="1" t="s">
        <v>131</v>
      </c>
      <c r="H96" s="1" t="s">
        <v>107</v>
      </c>
      <c r="I96" s="1"/>
      <c r="J96" s="1" t="s">
        <v>221</v>
      </c>
      <c r="K96" s="2" t="s">
        <v>219</v>
      </c>
      <c r="L96" s="1">
        <v>43000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3"/>
    </row>
    <row r="97" spans="1:24" s="8" customFormat="1" ht="174.75" customHeight="1" x14ac:dyDescent="0.25">
      <c r="A97" s="6" t="s">
        <v>542</v>
      </c>
      <c r="B97" s="2" t="s">
        <v>169</v>
      </c>
      <c r="C97" s="2" t="s">
        <v>129</v>
      </c>
      <c r="D97" s="2" t="s">
        <v>130</v>
      </c>
      <c r="E97" s="2" t="s">
        <v>315</v>
      </c>
      <c r="F97" s="1" t="s">
        <v>132</v>
      </c>
      <c r="G97" s="1" t="s">
        <v>131</v>
      </c>
      <c r="H97" s="1" t="s">
        <v>107</v>
      </c>
      <c r="I97" s="1"/>
      <c r="J97" s="1" t="s">
        <v>221</v>
      </c>
      <c r="K97" s="2" t="s">
        <v>219</v>
      </c>
      <c r="L97" s="1">
        <v>13500</v>
      </c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3"/>
    </row>
    <row r="98" spans="1:24" s="8" customFormat="1" ht="153" customHeight="1" x14ac:dyDescent="0.25">
      <c r="A98" s="6" t="s">
        <v>543</v>
      </c>
      <c r="B98" s="2" t="s">
        <v>511</v>
      </c>
      <c r="C98" s="2" t="s">
        <v>129</v>
      </c>
      <c r="D98" s="2" t="s">
        <v>130</v>
      </c>
      <c r="E98" s="2" t="s">
        <v>315</v>
      </c>
      <c r="F98" s="1" t="s">
        <v>132</v>
      </c>
      <c r="G98" s="1" t="s">
        <v>131</v>
      </c>
      <c r="H98" s="15" t="s">
        <v>107</v>
      </c>
      <c r="I98" s="1"/>
      <c r="J98" s="1" t="s">
        <v>221</v>
      </c>
      <c r="K98" s="2" t="s">
        <v>219</v>
      </c>
      <c r="L98" s="2">
        <v>5000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3"/>
    </row>
    <row r="99" spans="1:24" s="8" customFormat="1" ht="191.25" customHeight="1" x14ac:dyDescent="0.25">
      <c r="A99" s="6" t="s">
        <v>544</v>
      </c>
      <c r="B99" s="2" t="s">
        <v>170</v>
      </c>
      <c r="C99" s="2" t="s">
        <v>129</v>
      </c>
      <c r="D99" s="2" t="s">
        <v>130</v>
      </c>
      <c r="E99" s="2" t="s">
        <v>315</v>
      </c>
      <c r="F99" s="1" t="s">
        <v>132</v>
      </c>
      <c r="G99" s="1" t="s">
        <v>131</v>
      </c>
      <c r="H99" s="1" t="s">
        <v>107</v>
      </c>
      <c r="I99" s="1"/>
      <c r="J99" s="1" t="s">
        <v>221</v>
      </c>
      <c r="K99" s="2" t="s">
        <v>219</v>
      </c>
      <c r="L99" s="1">
        <v>16599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3"/>
    </row>
    <row r="100" spans="1:24" s="8" customFormat="1" ht="216" customHeight="1" x14ac:dyDescent="0.25">
      <c r="A100" s="6" t="s">
        <v>545</v>
      </c>
      <c r="B100" s="2" t="s">
        <v>171</v>
      </c>
      <c r="C100" s="2" t="s">
        <v>129</v>
      </c>
      <c r="D100" s="2" t="s">
        <v>130</v>
      </c>
      <c r="E100" s="2" t="s">
        <v>315</v>
      </c>
      <c r="F100" s="1" t="s">
        <v>132</v>
      </c>
      <c r="G100" s="1" t="s">
        <v>131</v>
      </c>
      <c r="H100" s="1" t="s">
        <v>107</v>
      </c>
      <c r="I100" s="1"/>
      <c r="J100" s="1" t="s">
        <v>221</v>
      </c>
      <c r="K100" s="2" t="s">
        <v>219</v>
      </c>
      <c r="L100" s="1">
        <v>16500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3"/>
    </row>
    <row r="101" spans="1:24" s="8" customFormat="1" ht="162.75" customHeight="1" x14ac:dyDescent="0.25">
      <c r="A101" s="6" t="s">
        <v>546</v>
      </c>
      <c r="B101" s="2" t="s">
        <v>133</v>
      </c>
      <c r="C101" s="2" t="s">
        <v>143</v>
      </c>
      <c r="D101" s="2" t="s">
        <v>130</v>
      </c>
      <c r="E101" s="2" t="s">
        <v>316</v>
      </c>
      <c r="F101" s="1" t="s">
        <v>132</v>
      </c>
      <c r="G101" s="1" t="s">
        <v>131</v>
      </c>
      <c r="H101" s="1" t="s">
        <v>107</v>
      </c>
      <c r="I101" s="1"/>
      <c r="J101" s="1" t="s">
        <v>222</v>
      </c>
      <c r="K101" s="2" t="s">
        <v>220</v>
      </c>
      <c r="L101" s="1">
        <v>820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3"/>
    </row>
    <row r="102" spans="1:24" s="8" customFormat="1" ht="103.5" customHeight="1" x14ac:dyDescent="0.25">
      <c r="A102" s="6" t="s">
        <v>547</v>
      </c>
      <c r="B102" s="17" t="s">
        <v>930</v>
      </c>
      <c r="C102" s="2" t="s">
        <v>143</v>
      </c>
      <c r="D102" s="2" t="s">
        <v>130</v>
      </c>
      <c r="E102" s="2" t="s">
        <v>316</v>
      </c>
      <c r="F102" s="1" t="s">
        <v>132</v>
      </c>
      <c r="G102" s="1" t="s">
        <v>131</v>
      </c>
      <c r="H102" s="1" t="s">
        <v>107</v>
      </c>
      <c r="I102" s="1"/>
      <c r="J102" s="517" t="s">
        <v>221</v>
      </c>
      <c r="K102" s="518" t="s">
        <v>931</v>
      </c>
      <c r="L102" s="517">
        <v>7821</v>
      </c>
      <c r="M102" s="517" t="s">
        <v>222</v>
      </c>
      <c r="N102" s="518" t="s">
        <v>932</v>
      </c>
      <c r="O102" s="517">
        <v>600</v>
      </c>
      <c r="P102" s="1"/>
      <c r="Q102" s="1"/>
      <c r="R102" s="1"/>
      <c r="S102" s="1"/>
      <c r="T102" s="1"/>
      <c r="U102" s="1"/>
      <c r="V102" s="1"/>
      <c r="W102" s="1"/>
      <c r="X102" s="3"/>
    </row>
    <row r="103" spans="1:24" s="8" customFormat="1" ht="147" customHeight="1" x14ac:dyDescent="0.25">
      <c r="A103" s="6" t="s">
        <v>548</v>
      </c>
      <c r="B103" s="2" t="s">
        <v>137</v>
      </c>
      <c r="C103" s="2" t="s">
        <v>134</v>
      </c>
      <c r="D103" s="2" t="s">
        <v>130</v>
      </c>
      <c r="E103" s="2" t="s">
        <v>316</v>
      </c>
      <c r="F103" s="1" t="s">
        <v>132</v>
      </c>
      <c r="G103" s="1" t="s">
        <v>131</v>
      </c>
      <c r="H103" s="1" t="s">
        <v>107</v>
      </c>
      <c r="I103" s="1"/>
      <c r="J103" s="1" t="s">
        <v>221</v>
      </c>
      <c r="K103" s="2" t="s">
        <v>219</v>
      </c>
      <c r="L103" s="1">
        <v>13560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3"/>
    </row>
    <row r="104" spans="1:24" s="8" customFormat="1" ht="123" customHeight="1" x14ac:dyDescent="0.25">
      <c r="A104" s="6" t="s">
        <v>549</v>
      </c>
      <c r="B104" s="2" t="s">
        <v>138</v>
      </c>
      <c r="C104" s="2" t="s">
        <v>143</v>
      </c>
      <c r="D104" s="2" t="s">
        <v>130</v>
      </c>
      <c r="E104" s="2" t="s">
        <v>316</v>
      </c>
      <c r="F104" s="1" t="s">
        <v>132</v>
      </c>
      <c r="G104" s="1" t="s">
        <v>131</v>
      </c>
      <c r="H104" s="1" t="s">
        <v>107</v>
      </c>
      <c r="I104" s="1"/>
      <c r="J104" s="1" t="s">
        <v>221</v>
      </c>
      <c r="K104" s="2" t="s">
        <v>219</v>
      </c>
      <c r="L104" s="1">
        <v>1587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3"/>
    </row>
    <row r="105" spans="1:24" s="8" customFormat="1" ht="70.5" customHeight="1" x14ac:dyDescent="0.25">
      <c r="A105" s="6" t="s">
        <v>550</v>
      </c>
      <c r="B105" s="2" t="s">
        <v>139</v>
      </c>
      <c r="C105" s="2" t="s">
        <v>142</v>
      </c>
      <c r="D105" s="2" t="s">
        <v>130</v>
      </c>
      <c r="E105" s="2" t="s">
        <v>611</v>
      </c>
      <c r="F105" s="1" t="s">
        <v>140</v>
      </c>
      <c r="G105" s="1" t="s">
        <v>131</v>
      </c>
      <c r="H105" s="1" t="s">
        <v>107</v>
      </c>
      <c r="I105" s="1"/>
      <c r="J105" s="1" t="s">
        <v>221</v>
      </c>
      <c r="K105" s="2" t="s">
        <v>642</v>
      </c>
      <c r="L105" s="1">
        <v>5878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3"/>
    </row>
    <row r="106" spans="1:24" s="8" customFormat="1" ht="267.75" x14ac:dyDescent="0.25">
      <c r="A106" s="6" t="s">
        <v>551</v>
      </c>
      <c r="B106" s="2" t="s">
        <v>641</v>
      </c>
      <c r="C106" s="2" t="s">
        <v>141</v>
      </c>
      <c r="D106" s="2" t="s">
        <v>130</v>
      </c>
      <c r="E106" s="2" t="s">
        <v>360</v>
      </c>
      <c r="F106" s="1" t="s">
        <v>140</v>
      </c>
      <c r="G106" s="1" t="s">
        <v>131</v>
      </c>
      <c r="H106" s="1" t="s">
        <v>107</v>
      </c>
      <c r="I106" s="1"/>
      <c r="J106" s="1" t="s">
        <v>221</v>
      </c>
      <c r="K106" s="2" t="s">
        <v>642</v>
      </c>
      <c r="L106" s="1">
        <v>4150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3"/>
    </row>
    <row r="107" spans="1:24" s="8" customFormat="1" ht="94.5" x14ac:dyDescent="0.25">
      <c r="A107" s="100" t="s">
        <v>63</v>
      </c>
      <c r="B107" s="104" t="s">
        <v>64</v>
      </c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7"/>
    </row>
    <row r="108" spans="1:24" s="8" customFormat="1" ht="124.5" customHeight="1" x14ac:dyDescent="0.25">
      <c r="A108" s="6" t="s">
        <v>62</v>
      </c>
      <c r="B108" s="17" t="s">
        <v>773</v>
      </c>
      <c r="C108" s="2" t="s">
        <v>129</v>
      </c>
      <c r="D108" s="2" t="s">
        <v>144</v>
      </c>
      <c r="E108" s="2" t="s">
        <v>135</v>
      </c>
      <c r="F108" s="1" t="s">
        <v>145</v>
      </c>
      <c r="G108" s="1" t="s">
        <v>131</v>
      </c>
      <c r="H108" s="1" t="s">
        <v>107</v>
      </c>
      <c r="I108" s="1"/>
      <c r="J108" s="1" t="s">
        <v>223</v>
      </c>
      <c r="K108" s="2" t="s">
        <v>774</v>
      </c>
      <c r="L108" s="11">
        <v>1.3169999999999999</v>
      </c>
      <c r="M108" s="1" t="s">
        <v>775</v>
      </c>
      <c r="N108" s="2" t="s">
        <v>776</v>
      </c>
      <c r="O108" s="1">
        <v>1</v>
      </c>
      <c r="P108" s="1"/>
      <c r="Q108" s="2"/>
      <c r="R108" s="1"/>
      <c r="S108" s="1"/>
      <c r="T108" s="1"/>
      <c r="U108" s="1"/>
      <c r="V108" s="1"/>
      <c r="W108" s="1"/>
      <c r="X108" s="3"/>
    </row>
    <row r="109" spans="1:24" s="8" customFormat="1" ht="150" customHeight="1" x14ac:dyDescent="0.25">
      <c r="A109" s="6" t="s">
        <v>150</v>
      </c>
      <c r="B109" s="2" t="s">
        <v>766</v>
      </c>
      <c r="C109" s="2" t="s">
        <v>143</v>
      </c>
      <c r="D109" s="2" t="s">
        <v>144</v>
      </c>
      <c r="E109" s="2" t="s">
        <v>316</v>
      </c>
      <c r="F109" s="1" t="s">
        <v>145</v>
      </c>
      <c r="G109" s="1" t="s">
        <v>131</v>
      </c>
      <c r="H109" s="1" t="s">
        <v>107</v>
      </c>
      <c r="I109" s="1"/>
      <c r="J109" s="1" t="s">
        <v>223</v>
      </c>
      <c r="K109" s="2" t="s">
        <v>774</v>
      </c>
      <c r="L109" s="1">
        <v>2.0369999999999999</v>
      </c>
      <c r="M109" s="1" t="s">
        <v>492</v>
      </c>
      <c r="N109" s="2" t="s">
        <v>777</v>
      </c>
      <c r="O109" s="1">
        <v>1</v>
      </c>
      <c r="P109" s="1"/>
      <c r="Q109" s="1"/>
      <c r="R109" s="1"/>
      <c r="S109" s="1"/>
      <c r="T109" s="1"/>
      <c r="U109" s="1"/>
      <c r="V109" s="1"/>
      <c r="W109" s="1"/>
      <c r="X109" s="3"/>
    </row>
    <row r="110" spans="1:24" s="8" customFormat="1" ht="75" customHeight="1" x14ac:dyDescent="0.25">
      <c r="A110" s="6" t="s">
        <v>151</v>
      </c>
      <c r="B110" s="2" t="s">
        <v>146</v>
      </c>
      <c r="C110" s="2" t="s">
        <v>142</v>
      </c>
      <c r="D110" s="2" t="s">
        <v>144</v>
      </c>
      <c r="E110" s="2" t="s">
        <v>611</v>
      </c>
      <c r="F110" s="1" t="s">
        <v>145</v>
      </c>
      <c r="G110" s="1" t="s">
        <v>131</v>
      </c>
      <c r="H110" s="1" t="s">
        <v>107</v>
      </c>
      <c r="I110" s="1"/>
      <c r="J110" s="1" t="s">
        <v>223</v>
      </c>
      <c r="K110" s="2" t="s">
        <v>778</v>
      </c>
      <c r="L110" s="1">
        <v>2.0350000000000001</v>
      </c>
      <c r="M110" s="1" t="s">
        <v>492</v>
      </c>
      <c r="N110" s="2" t="s">
        <v>779</v>
      </c>
      <c r="O110" s="1">
        <v>4</v>
      </c>
      <c r="P110" s="1"/>
      <c r="Q110" s="1"/>
      <c r="R110" s="1"/>
      <c r="S110" s="1"/>
      <c r="T110" s="1"/>
      <c r="U110" s="1"/>
      <c r="V110" s="1"/>
      <c r="W110" s="1"/>
      <c r="X110" s="3"/>
    </row>
    <row r="111" spans="1:24" s="8" customFormat="1" ht="87" customHeight="1" x14ac:dyDescent="0.25">
      <c r="A111" s="6" t="s">
        <v>152</v>
      </c>
      <c r="B111" s="17" t="s">
        <v>828</v>
      </c>
      <c r="C111" s="2" t="s">
        <v>141</v>
      </c>
      <c r="D111" s="2" t="s">
        <v>144</v>
      </c>
      <c r="E111" s="2" t="s">
        <v>360</v>
      </c>
      <c r="F111" s="1" t="s">
        <v>145</v>
      </c>
      <c r="G111" s="1" t="s">
        <v>131</v>
      </c>
      <c r="H111" s="1" t="s">
        <v>107</v>
      </c>
      <c r="I111" s="1"/>
      <c r="J111" s="1" t="s">
        <v>223</v>
      </c>
      <c r="K111" s="2" t="s">
        <v>778</v>
      </c>
      <c r="L111" s="1">
        <v>0.8</v>
      </c>
      <c r="M111" s="1" t="s">
        <v>492</v>
      </c>
      <c r="N111" s="2" t="s">
        <v>779</v>
      </c>
      <c r="O111" s="1">
        <v>1</v>
      </c>
      <c r="P111" s="1"/>
      <c r="Q111" s="1"/>
      <c r="R111" s="1"/>
      <c r="S111" s="1"/>
      <c r="T111" s="1"/>
      <c r="U111" s="1"/>
      <c r="V111" s="1"/>
      <c r="W111" s="1"/>
      <c r="X111" s="3"/>
    </row>
    <row r="112" spans="1:24" s="8" customFormat="1" ht="127.5" customHeight="1" x14ac:dyDescent="0.25">
      <c r="A112" s="6" t="s">
        <v>153</v>
      </c>
      <c r="B112" s="2" t="s">
        <v>694</v>
      </c>
      <c r="C112" s="2" t="s">
        <v>141</v>
      </c>
      <c r="D112" s="2" t="s">
        <v>144</v>
      </c>
      <c r="E112" s="2" t="s">
        <v>360</v>
      </c>
      <c r="F112" s="1" t="s">
        <v>145</v>
      </c>
      <c r="G112" s="1" t="s">
        <v>131</v>
      </c>
      <c r="H112" s="1" t="s">
        <v>107</v>
      </c>
      <c r="I112" s="1"/>
      <c r="J112" s="1" t="s">
        <v>223</v>
      </c>
      <c r="K112" s="2" t="s">
        <v>224</v>
      </c>
      <c r="L112" s="1">
        <v>0.39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3"/>
    </row>
    <row r="113" spans="1:24" s="8" customFormat="1" ht="114" customHeight="1" x14ac:dyDescent="0.25">
      <c r="A113" s="6" t="s">
        <v>173</v>
      </c>
      <c r="B113" s="2" t="s">
        <v>147</v>
      </c>
      <c r="C113" s="2" t="s">
        <v>148</v>
      </c>
      <c r="D113" s="2" t="s">
        <v>144</v>
      </c>
      <c r="E113" s="2" t="s">
        <v>149</v>
      </c>
      <c r="F113" s="1" t="s">
        <v>145</v>
      </c>
      <c r="G113" s="1" t="s">
        <v>131</v>
      </c>
      <c r="H113" s="1" t="s">
        <v>107</v>
      </c>
      <c r="I113" s="1"/>
      <c r="J113" s="1" t="s">
        <v>223</v>
      </c>
      <c r="K113" s="2" t="s">
        <v>778</v>
      </c>
      <c r="L113" s="1">
        <v>4.84</v>
      </c>
      <c r="M113" s="1" t="s">
        <v>492</v>
      </c>
      <c r="N113" s="2" t="s">
        <v>779</v>
      </c>
      <c r="O113" s="1">
        <v>1</v>
      </c>
      <c r="P113" s="1"/>
      <c r="Q113" s="1"/>
      <c r="R113" s="1"/>
      <c r="S113" s="1"/>
      <c r="T113" s="1"/>
      <c r="U113" s="1"/>
      <c r="V113" s="1"/>
      <c r="W113" s="1"/>
      <c r="X113" s="3"/>
    </row>
    <row r="114" spans="1:24" s="8" customFormat="1" ht="174" customHeight="1" x14ac:dyDescent="0.25">
      <c r="A114" s="6" t="s">
        <v>172</v>
      </c>
      <c r="B114" s="46" t="s">
        <v>772</v>
      </c>
      <c r="C114" s="35" t="s">
        <v>154</v>
      </c>
      <c r="D114" s="35" t="s">
        <v>144</v>
      </c>
      <c r="E114" s="35" t="s">
        <v>160</v>
      </c>
      <c r="F114" s="24" t="s">
        <v>145</v>
      </c>
      <c r="G114" s="24" t="s">
        <v>131</v>
      </c>
      <c r="H114" s="48" t="s">
        <v>107</v>
      </c>
      <c r="I114" s="24"/>
      <c r="J114" s="1" t="s">
        <v>223</v>
      </c>
      <c r="K114" s="2" t="s">
        <v>778</v>
      </c>
      <c r="L114" s="1">
        <v>1.34</v>
      </c>
      <c r="M114" s="1" t="s">
        <v>492</v>
      </c>
      <c r="N114" s="2" t="s">
        <v>779</v>
      </c>
      <c r="O114" s="1">
        <v>1</v>
      </c>
      <c r="P114" s="1"/>
      <c r="Q114" s="1"/>
      <c r="R114" s="1"/>
      <c r="S114" s="1"/>
      <c r="T114" s="1"/>
      <c r="U114" s="1"/>
      <c r="V114" s="1"/>
      <c r="W114" s="1"/>
      <c r="X114" s="3"/>
    </row>
    <row r="115" spans="1:24" s="8" customFormat="1" ht="80.25" customHeight="1" x14ac:dyDescent="0.25">
      <c r="A115" s="100" t="s">
        <v>65</v>
      </c>
      <c r="B115" s="104" t="s">
        <v>378</v>
      </c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7"/>
    </row>
    <row r="116" spans="1:24" s="8" customFormat="1" ht="108.75" customHeight="1" x14ac:dyDescent="0.25">
      <c r="A116" s="6" t="s">
        <v>66</v>
      </c>
      <c r="B116" s="2" t="s">
        <v>520</v>
      </c>
      <c r="C116" s="2" t="s">
        <v>129</v>
      </c>
      <c r="D116" s="2" t="s">
        <v>359</v>
      </c>
      <c r="E116" s="2" t="s">
        <v>315</v>
      </c>
      <c r="F116" s="1" t="s">
        <v>369</v>
      </c>
      <c r="G116" s="1" t="s">
        <v>131</v>
      </c>
      <c r="H116" s="2" t="s">
        <v>107</v>
      </c>
      <c r="I116" s="2"/>
      <c r="J116" s="2" t="s">
        <v>389</v>
      </c>
      <c r="K116" s="2" t="s">
        <v>390</v>
      </c>
      <c r="L116" s="2">
        <v>1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3"/>
    </row>
    <row r="117" spans="1:24" s="8" customFormat="1" ht="141" customHeight="1" x14ac:dyDescent="0.25">
      <c r="A117" s="6" t="s">
        <v>371</v>
      </c>
      <c r="B117" s="34" t="s">
        <v>683</v>
      </c>
      <c r="C117" s="63" t="s">
        <v>461</v>
      </c>
      <c r="D117" s="35" t="s">
        <v>359</v>
      </c>
      <c r="E117" s="35" t="s">
        <v>160</v>
      </c>
      <c r="F117" s="197" t="s">
        <v>462</v>
      </c>
      <c r="G117" s="197" t="s">
        <v>463</v>
      </c>
      <c r="H117" s="202" t="s">
        <v>107</v>
      </c>
      <c r="I117" s="197"/>
      <c r="J117" s="1" t="s">
        <v>389</v>
      </c>
      <c r="K117" s="2" t="s">
        <v>390</v>
      </c>
      <c r="L117" s="1">
        <v>1</v>
      </c>
      <c r="M117" s="1"/>
      <c r="N117" s="2"/>
      <c r="O117" s="1"/>
      <c r="P117" s="1"/>
      <c r="Q117" s="1"/>
      <c r="R117" s="1"/>
      <c r="S117" s="1"/>
      <c r="T117" s="1"/>
      <c r="U117" s="1"/>
      <c r="V117" s="1"/>
      <c r="W117" s="1"/>
      <c r="X117" s="3"/>
    </row>
    <row r="118" spans="1:24" s="8" customFormat="1" ht="164.25" customHeight="1" x14ac:dyDescent="0.25">
      <c r="A118" s="6" t="s">
        <v>552</v>
      </c>
      <c r="B118" s="34" t="s">
        <v>464</v>
      </c>
      <c r="C118" s="63" t="s">
        <v>465</v>
      </c>
      <c r="D118" s="35" t="s">
        <v>359</v>
      </c>
      <c r="E118" s="35" t="s">
        <v>160</v>
      </c>
      <c r="F118" s="197" t="s">
        <v>462</v>
      </c>
      <c r="G118" s="197" t="s">
        <v>463</v>
      </c>
      <c r="H118" s="202" t="s">
        <v>107</v>
      </c>
      <c r="I118" s="197"/>
      <c r="J118" s="1" t="s">
        <v>389</v>
      </c>
      <c r="K118" s="2" t="s">
        <v>390</v>
      </c>
      <c r="L118" s="1">
        <v>1</v>
      </c>
      <c r="M118" s="1"/>
      <c r="N118" s="2"/>
      <c r="O118" s="1"/>
      <c r="P118" s="1"/>
      <c r="Q118" s="1"/>
      <c r="R118" s="1"/>
      <c r="S118" s="1"/>
      <c r="T118" s="1"/>
      <c r="U118" s="1"/>
      <c r="V118" s="1"/>
      <c r="W118" s="1"/>
      <c r="X118" s="3"/>
    </row>
    <row r="119" spans="1:24" s="8" customFormat="1" ht="118.5" customHeight="1" x14ac:dyDescent="0.25">
      <c r="A119" s="6" t="s">
        <v>553</v>
      </c>
      <c r="B119" s="34" t="s">
        <v>460</v>
      </c>
      <c r="C119" s="35" t="s">
        <v>154</v>
      </c>
      <c r="D119" s="35" t="s">
        <v>359</v>
      </c>
      <c r="E119" s="35" t="s">
        <v>160</v>
      </c>
      <c r="F119" s="197" t="s">
        <v>239</v>
      </c>
      <c r="G119" s="24" t="s">
        <v>131</v>
      </c>
      <c r="H119" s="23" t="s">
        <v>107</v>
      </c>
      <c r="I119" s="24"/>
      <c r="J119" s="1" t="s">
        <v>389</v>
      </c>
      <c r="K119" s="2" t="s">
        <v>390</v>
      </c>
      <c r="L119" s="1">
        <v>1</v>
      </c>
      <c r="M119" s="1"/>
      <c r="N119" s="2"/>
      <c r="O119" s="1"/>
      <c r="P119" s="1"/>
      <c r="Q119" s="1"/>
      <c r="R119" s="1"/>
      <c r="S119" s="1"/>
      <c r="T119" s="1"/>
      <c r="U119" s="1"/>
      <c r="V119" s="1"/>
      <c r="W119" s="1"/>
      <c r="X119" s="3"/>
    </row>
    <row r="120" spans="1:24" s="8" customFormat="1" ht="126" x14ac:dyDescent="0.25">
      <c r="A120" s="6" t="s">
        <v>554</v>
      </c>
      <c r="B120" s="2" t="s">
        <v>370</v>
      </c>
      <c r="C120" s="2" t="s">
        <v>372</v>
      </c>
      <c r="D120" s="2" t="s">
        <v>359</v>
      </c>
      <c r="E120" s="2" t="s">
        <v>373</v>
      </c>
      <c r="F120" s="2" t="s">
        <v>369</v>
      </c>
      <c r="G120" s="1" t="s">
        <v>131</v>
      </c>
      <c r="H120" s="1" t="s">
        <v>107</v>
      </c>
      <c r="I120" s="1"/>
      <c r="J120" s="1" t="s">
        <v>389</v>
      </c>
      <c r="K120" s="2" t="s">
        <v>390</v>
      </c>
      <c r="L120" s="1">
        <v>1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3"/>
    </row>
    <row r="121" spans="1:24" s="8" customFormat="1" ht="220.5" x14ac:dyDescent="0.25">
      <c r="A121" s="6" t="s">
        <v>555</v>
      </c>
      <c r="B121" s="2" t="s">
        <v>763</v>
      </c>
      <c r="C121" s="2" t="s">
        <v>141</v>
      </c>
      <c r="D121" s="2" t="s">
        <v>359</v>
      </c>
      <c r="E121" s="2" t="s">
        <v>360</v>
      </c>
      <c r="F121" s="2" t="s">
        <v>369</v>
      </c>
      <c r="G121" s="1" t="s">
        <v>131</v>
      </c>
      <c r="H121" s="1" t="s">
        <v>107</v>
      </c>
      <c r="I121" s="1"/>
      <c r="J121" s="2" t="s">
        <v>389</v>
      </c>
      <c r="K121" s="2" t="s">
        <v>390</v>
      </c>
      <c r="L121" s="2">
        <v>1</v>
      </c>
      <c r="M121" s="2"/>
      <c r="N121" s="2"/>
      <c r="O121" s="2"/>
      <c r="P121" s="1"/>
      <c r="Q121" s="1"/>
      <c r="R121" s="1"/>
      <c r="S121" s="1"/>
      <c r="T121" s="1"/>
      <c r="U121" s="1"/>
      <c r="V121" s="1"/>
      <c r="W121" s="1"/>
      <c r="X121" s="3"/>
    </row>
    <row r="122" spans="1:24" s="8" customFormat="1" ht="81.75" customHeight="1" x14ac:dyDescent="0.25">
      <c r="A122" s="100" t="s">
        <v>67</v>
      </c>
      <c r="B122" s="104" t="s">
        <v>379</v>
      </c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7"/>
    </row>
    <row r="123" spans="1:24" s="8" customFormat="1" ht="79.5" customHeight="1" x14ac:dyDescent="0.25">
      <c r="A123" s="6" t="s">
        <v>68</v>
      </c>
      <c r="B123" s="34" t="s">
        <v>466</v>
      </c>
      <c r="C123" s="35" t="s">
        <v>154</v>
      </c>
      <c r="D123" s="35" t="s">
        <v>359</v>
      </c>
      <c r="E123" s="35" t="s">
        <v>160</v>
      </c>
      <c r="F123" s="197" t="s">
        <v>684</v>
      </c>
      <c r="G123" s="24" t="s">
        <v>131</v>
      </c>
      <c r="H123" s="23" t="s">
        <v>107</v>
      </c>
      <c r="I123" s="24"/>
      <c r="J123" s="1" t="s">
        <v>493</v>
      </c>
      <c r="K123" s="2" t="s">
        <v>494</v>
      </c>
      <c r="L123" s="1">
        <v>1</v>
      </c>
      <c r="M123" s="1" t="s">
        <v>688</v>
      </c>
      <c r="N123" s="2" t="s">
        <v>689</v>
      </c>
      <c r="O123" s="1">
        <v>1200</v>
      </c>
      <c r="P123" s="1"/>
      <c r="Q123" s="1"/>
      <c r="R123" s="1"/>
      <c r="S123" s="1"/>
      <c r="T123" s="1"/>
      <c r="U123" s="1"/>
      <c r="V123" s="1"/>
      <c r="W123" s="1"/>
      <c r="X123" s="3"/>
    </row>
    <row r="124" spans="1:24" s="8" customFormat="1" ht="126.75" customHeight="1" x14ac:dyDescent="0.25">
      <c r="A124" s="6" t="s">
        <v>685</v>
      </c>
      <c r="B124" s="49" t="s">
        <v>695</v>
      </c>
      <c r="C124" s="46" t="s">
        <v>403</v>
      </c>
      <c r="D124" s="46" t="s">
        <v>359</v>
      </c>
      <c r="E124" s="35" t="s">
        <v>149</v>
      </c>
      <c r="F124" s="41" t="s">
        <v>684</v>
      </c>
      <c r="G124" s="15" t="s">
        <v>131</v>
      </c>
      <c r="H124" s="1"/>
      <c r="I124" s="1"/>
      <c r="J124" s="1" t="s">
        <v>493</v>
      </c>
      <c r="K124" s="2" t="s">
        <v>494</v>
      </c>
      <c r="L124" s="1">
        <v>1</v>
      </c>
      <c r="M124" s="1" t="s">
        <v>688</v>
      </c>
      <c r="N124" s="2" t="s">
        <v>689</v>
      </c>
      <c r="O124" s="203">
        <v>500</v>
      </c>
      <c r="P124" s="1"/>
      <c r="Q124" s="1"/>
      <c r="R124" s="1"/>
      <c r="S124" s="1"/>
      <c r="T124" s="1"/>
      <c r="U124" s="1"/>
      <c r="V124" s="1"/>
      <c r="W124" s="1"/>
      <c r="X124" s="3"/>
    </row>
    <row r="125" spans="1:24" s="8" customFormat="1" ht="189" x14ac:dyDescent="0.25">
      <c r="A125" s="6" t="s">
        <v>686</v>
      </c>
      <c r="B125" s="11" t="s">
        <v>687</v>
      </c>
      <c r="C125" s="46" t="s">
        <v>442</v>
      </c>
      <c r="D125" s="46" t="s">
        <v>359</v>
      </c>
      <c r="E125" s="17" t="s">
        <v>316</v>
      </c>
      <c r="F125" s="41" t="s">
        <v>684</v>
      </c>
      <c r="G125" s="15" t="s">
        <v>131</v>
      </c>
      <c r="H125" s="1"/>
      <c r="I125" s="1"/>
      <c r="J125" s="1" t="s">
        <v>493</v>
      </c>
      <c r="K125" s="2" t="s">
        <v>494</v>
      </c>
      <c r="L125" s="1">
        <v>1</v>
      </c>
      <c r="M125" s="1" t="s">
        <v>688</v>
      </c>
      <c r="N125" s="2" t="s">
        <v>689</v>
      </c>
      <c r="O125" s="1">
        <v>1085</v>
      </c>
      <c r="P125" s="1"/>
      <c r="Q125" s="1"/>
      <c r="R125" s="1"/>
      <c r="S125" s="1"/>
      <c r="T125" s="1"/>
      <c r="U125" s="1"/>
      <c r="V125" s="1"/>
      <c r="W125" s="1"/>
      <c r="X125" s="3"/>
    </row>
    <row r="126" spans="1:24" s="8" customFormat="1" ht="81.75" customHeight="1" x14ac:dyDescent="0.25">
      <c r="A126" s="100" t="s">
        <v>69</v>
      </c>
      <c r="B126" s="104" t="s">
        <v>70</v>
      </c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7"/>
    </row>
    <row r="127" spans="1:24" s="8" customFormat="1" ht="94.5" x14ac:dyDescent="0.25">
      <c r="A127" s="204" t="s">
        <v>71</v>
      </c>
      <c r="B127" s="136" t="s">
        <v>716</v>
      </c>
      <c r="C127" s="136" t="s">
        <v>154</v>
      </c>
      <c r="D127" s="137" t="s">
        <v>717</v>
      </c>
      <c r="E127" s="136" t="s">
        <v>718</v>
      </c>
      <c r="F127" s="137" t="s">
        <v>719</v>
      </c>
      <c r="G127" s="137" t="s">
        <v>131</v>
      </c>
      <c r="H127" s="205"/>
      <c r="I127" s="1"/>
      <c r="J127" s="1" t="s">
        <v>733</v>
      </c>
      <c r="K127" s="206" t="s">
        <v>734</v>
      </c>
      <c r="L127" s="205">
        <v>20</v>
      </c>
      <c r="M127" s="205"/>
      <c r="N127" s="205"/>
      <c r="O127" s="205"/>
      <c r="P127" s="205"/>
      <c r="Q127" s="205"/>
      <c r="R127" s="205"/>
      <c r="S127" s="205"/>
      <c r="T127" s="205"/>
      <c r="U127" s="205"/>
      <c r="V127" s="1"/>
      <c r="W127" s="1"/>
      <c r="X127" s="3"/>
    </row>
    <row r="128" spans="1:24" s="8" customFormat="1" ht="141.75" x14ac:dyDescent="0.25">
      <c r="A128" s="204" t="s">
        <v>720</v>
      </c>
      <c r="B128" s="136" t="s">
        <v>721</v>
      </c>
      <c r="C128" s="136" t="s">
        <v>129</v>
      </c>
      <c r="D128" s="137" t="s">
        <v>717</v>
      </c>
      <c r="E128" s="136" t="s">
        <v>722</v>
      </c>
      <c r="F128" s="137" t="s">
        <v>719</v>
      </c>
      <c r="G128" s="137" t="s">
        <v>131</v>
      </c>
      <c r="H128" s="205"/>
      <c r="I128" s="1"/>
      <c r="J128" s="1" t="s">
        <v>733</v>
      </c>
      <c r="K128" s="206" t="s">
        <v>734</v>
      </c>
      <c r="L128" s="205">
        <v>40</v>
      </c>
      <c r="M128" s="205"/>
      <c r="N128" s="205"/>
      <c r="O128" s="205"/>
      <c r="P128" s="205"/>
      <c r="Q128" s="205"/>
      <c r="R128" s="205"/>
      <c r="S128" s="205"/>
      <c r="T128" s="205"/>
      <c r="U128" s="205"/>
      <c r="V128" s="1"/>
      <c r="W128" s="1"/>
      <c r="X128" s="3"/>
    </row>
    <row r="129" spans="1:24" s="8" customFormat="1" ht="115.5" customHeight="1" x14ac:dyDescent="0.25">
      <c r="A129" s="100" t="s">
        <v>72</v>
      </c>
      <c r="B129" s="104" t="s">
        <v>696</v>
      </c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7"/>
    </row>
    <row r="130" spans="1:24" s="8" customFormat="1" ht="114" customHeight="1" x14ac:dyDescent="0.25">
      <c r="A130" s="6" t="s">
        <v>73</v>
      </c>
      <c r="B130" s="34" t="s">
        <v>471</v>
      </c>
      <c r="C130" s="35" t="s">
        <v>154</v>
      </c>
      <c r="D130" s="35" t="s">
        <v>144</v>
      </c>
      <c r="E130" s="35" t="s">
        <v>160</v>
      </c>
      <c r="F130" s="24" t="s">
        <v>264</v>
      </c>
      <c r="G130" s="24" t="s">
        <v>463</v>
      </c>
      <c r="H130" s="23" t="s">
        <v>107</v>
      </c>
      <c r="I130" s="24"/>
      <c r="J130" s="1" t="s">
        <v>223</v>
      </c>
      <c r="K130" s="2" t="s">
        <v>224</v>
      </c>
      <c r="L130" s="1">
        <v>0.75</v>
      </c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3"/>
    </row>
    <row r="131" spans="1:24" s="8" customFormat="1" ht="126" customHeight="1" x14ac:dyDescent="0.25">
      <c r="A131" s="102" t="s">
        <v>74</v>
      </c>
      <c r="B131" s="126" t="s">
        <v>75</v>
      </c>
      <c r="C131" s="127"/>
      <c r="D131" s="127"/>
      <c r="E131" s="127"/>
      <c r="F131" s="127"/>
      <c r="G131" s="127"/>
      <c r="H131" s="127"/>
      <c r="I131" s="127"/>
      <c r="J131" s="127"/>
      <c r="K131" s="12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95"/>
      <c r="W131" s="195"/>
      <c r="X131" s="196"/>
    </row>
    <row r="132" spans="1:24" s="8" customFormat="1" ht="145.5" customHeight="1" x14ac:dyDescent="0.25">
      <c r="A132" s="100" t="s">
        <v>76</v>
      </c>
      <c r="B132" s="104" t="s">
        <v>77</v>
      </c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7"/>
    </row>
    <row r="133" spans="1:24" s="8" customFormat="1" ht="126" customHeight="1" x14ac:dyDescent="0.25">
      <c r="A133" s="6" t="s">
        <v>569</v>
      </c>
      <c r="B133" s="2" t="s">
        <v>531</v>
      </c>
      <c r="C133" s="2" t="s">
        <v>129</v>
      </c>
      <c r="D133" s="2" t="s">
        <v>130</v>
      </c>
      <c r="E133" s="2" t="s">
        <v>315</v>
      </c>
      <c r="F133" s="1" t="s">
        <v>407</v>
      </c>
      <c r="G133" s="1" t="s">
        <v>131</v>
      </c>
      <c r="H133" s="1"/>
      <c r="I133" s="1"/>
      <c r="J133" s="1" t="s">
        <v>393</v>
      </c>
      <c r="K133" s="2" t="s">
        <v>674</v>
      </c>
      <c r="L133" s="180">
        <v>10000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3"/>
    </row>
    <row r="134" spans="1:24" s="8" customFormat="1" ht="126" customHeight="1" x14ac:dyDescent="0.25">
      <c r="A134" s="6" t="s">
        <v>570</v>
      </c>
      <c r="B134" s="2" t="s">
        <v>532</v>
      </c>
      <c r="C134" s="2" t="s">
        <v>129</v>
      </c>
      <c r="D134" s="2" t="s">
        <v>130</v>
      </c>
      <c r="E134" s="2" t="s">
        <v>315</v>
      </c>
      <c r="F134" s="1" t="s">
        <v>407</v>
      </c>
      <c r="G134" s="1" t="s">
        <v>131</v>
      </c>
      <c r="H134" s="1"/>
      <c r="I134" s="1"/>
      <c r="J134" s="1" t="s">
        <v>393</v>
      </c>
      <c r="K134" s="2" t="s">
        <v>674</v>
      </c>
      <c r="L134" s="180">
        <v>4942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3"/>
    </row>
    <row r="135" spans="1:24" s="8" customFormat="1" ht="94.5" x14ac:dyDescent="0.25">
      <c r="A135" s="207" t="s">
        <v>571</v>
      </c>
      <c r="B135" s="135" t="s">
        <v>406</v>
      </c>
      <c r="C135" s="135" t="s">
        <v>403</v>
      </c>
      <c r="D135" s="135" t="s">
        <v>130</v>
      </c>
      <c r="E135" s="135" t="s">
        <v>149</v>
      </c>
      <c r="F135" s="135" t="s">
        <v>407</v>
      </c>
      <c r="G135" s="135" t="s">
        <v>131</v>
      </c>
      <c r="H135" s="208"/>
      <c r="I135" s="208"/>
      <c r="J135" s="208" t="s">
        <v>415</v>
      </c>
      <c r="K135" s="135" t="s">
        <v>674</v>
      </c>
      <c r="L135" s="209">
        <v>67000</v>
      </c>
      <c r="M135" s="135"/>
      <c r="N135" s="135"/>
      <c r="O135" s="135"/>
      <c r="P135" s="135"/>
      <c r="Q135" s="135"/>
      <c r="R135" s="135"/>
      <c r="S135" s="135"/>
      <c r="T135" s="135"/>
      <c r="U135" s="208"/>
      <c r="V135" s="1"/>
      <c r="W135" s="1"/>
      <c r="X135" s="3"/>
    </row>
    <row r="136" spans="1:24" s="8" customFormat="1" ht="94.5" x14ac:dyDescent="0.25">
      <c r="A136" s="207" t="s">
        <v>572</v>
      </c>
      <c r="B136" s="135" t="s">
        <v>408</v>
      </c>
      <c r="C136" s="135" t="s">
        <v>403</v>
      </c>
      <c r="D136" s="135" t="s">
        <v>130</v>
      </c>
      <c r="E136" s="135" t="s">
        <v>149</v>
      </c>
      <c r="F136" s="135" t="s">
        <v>407</v>
      </c>
      <c r="G136" s="135" t="s">
        <v>131</v>
      </c>
      <c r="H136" s="208"/>
      <c r="I136" s="208"/>
      <c r="J136" s="208" t="s">
        <v>415</v>
      </c>
      <c r="K136" s="135" t="s">
        <v>674</v>
      </c>
      <c r="L136" s="209">
        <v>70000</v>
      </c>
      <c r="M136" s="135"/>
      <c r="N136" s="135"/>
      <c r="O136" s="135"/>
      <c r="P136" s="135"/>
      <c r="Q136" s="135"/>
      <c r="R136" s="135"/>
      <c r="S136" s="135"/>
      <c r="T136" s="135"/>
      <c r="U136" s="208"/>
      <c r="V136" s="1"/>
      <c r="W136" s="1"/>
      <c r="X136" s="3"/>
    </row>
    <row r="137" spans="1:24" s="8" customFormat="1" ht="94.5" x14ac:dyDescent="0.25">
      <c r="A137" s="207" t="s">
        <v>573</v>
      </c>
      <c r="B137" s="135" t="s">
        <v>409</v>
      </c>
      <c r="C137" s="135" t="s">
        <v>403</v>
      </c>
      <c r="D137" s="135" t="s">
        <v>130</v>
      </c>
      <c r="E137" s="135" t="s">
        <v>149</v>
      </c>
      <c r="F137" s="135" t="s">
        <v>407</v>
      </c>
      <c r="G137" s="135" t="s">
        <v>131</v>
      </c>
      <c r="H137" s="208"/>
      <c r="I137" s="208"/>
      <c r="J137" s="208" t="s">
        <v>415</v>
      </c>
      <c r="K137" s="135" t="s">
        <v>674</v>
      </c>
      <c r="L137" s="209">
        <v>17835</v>
      </c>
      <c r="M137" s="135"/>
      <c r="N137" s="135"/>
      <c r="O137" s="135"/>
      <c r="P137" s="135"/>
      <c r="Q137" s="135"/>
      <c r="R137" s="135"/>
      <c r="S137" s="135"/>
      <c r="T137" s="135"/>
      <c r="U137" s="208"/>
      <c r="V137" s="1"/>
      <c r="W137" s="1"/>
      <c r="X137" s="3"/>
    </row>
    <row r="138" spans="1:24" s="8" customFormat="1" ht="94.5" x14ac:dyDescent="0.25">
      <c r="A138" s="207" t="s">
        <v>574</v>
      </c>
      <c r="B138" s="135" t="s">
        <v>410</v>
      </c>
      <c r="C138" s="135" t="s">
        <v>403</v>
      </c>
      <c r="D138" s="135" t="s">
        <v>130</v>
      </c>
      <c r="E138" s="135" t="s">
        <v>149</v>
      </c>
      <c r="F138" s="135" t="s">
        <v>407</v>
      </c>
      <c r="G138" s="135" t="s">
        <v>131</v>
      </c>
      <c r="H138" s="208"/>
      <c r="I138" s="208"/>
      <c r="J138" s="208" t="s">
        <v>415</v>
      </c>
      <c r="K138" s="135" t="s">
        <v>675</v>
      </c>
      <c r="L138" s="209">
        <v>65000</v>
      </c>
      <c r="M138" s="135"/>
      <c r="N138" s="135"/>
      <c r="O138" s="135"/>
      <c r="P138" s="135"/>
      <c r="Q138" s="135"/>
      <c r="R138" s="135"/>
      <c r="S138" s="135"/>
      <c r="T138" s="135"/>
      <c r="U138" s="208"/>
      <c r="V138" s="1"/>
      <c r="W138" s="1"/>
      <c r="X138" s="3"/>
    </row>
    <row r="139" spans="1:24" s="8" customFormat="1" ht="94.5" x14ac:dyDescent="0.25">
      <c r="A139" s="6" t="s">
        <v>575</v>
      </c>
      <c r="B139" s="2" t="s">
        <v>383</v>
      </c>
      <c r="C139" s="2" t="s">
        <v>375</v>
      </c>
      <c r="D139" s="2" t="s">
        <v>130</v>
      </c>
      <c r="E139" s="2" t="s">
        <v>373</v>
      </c>
      <c r="F139" s="1" t="s">
        <v>243</v>
      </c>
      <c r="G139" s="1" t="s">
        <v>131</v>
      </c>
      <c r="H139" s="1"/>
      <c r="I139" s="1"/>
      <c r="J139" s="1" t="s">
        <v>393</v>
      </c>
      <c r="K139" s="2" t="s">
        <v>675</v>
      </c>
      <c r="L139" s="180">
        <v>8200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3"/>
    </row>
    <row r="140" spans="1:24" s="8" customFormat="1" ht="94.5" x14ac:dyDescent="0.25">
      <c r="A140" s="6" t="s">
        <v>576</v>
      </c>
      <c r="B140" s="2" t="s">
        <v>426</v>
      </c>
      <c r="C140" s="2" t="s">
        <v>361</v>
      </c>
      <c r="D140" s="2" t="s">
        <v>130</v>
      </c>
      <c r="E140" s="2" t="s">
        <v>363</v>
      </c>
      <c r="F140" s="2" t="s">
        <v>407</v>
      </c>
      <c r="G140" s="1" t="s">
        <v>131</v>
      </c>
      <c r="H140" s="1"/>
      <c r="I140" s="1"/>
      <c r="J140" s="1" t="s">
        <v>393</v>
      </c>
      <c r="K140" s="2" t="s">
        <v>674</v>
      </c>
      <c r="L140" s="180">
        <v>6275</v>
      </c>
      <c r="M140" s="1" t="s">
        <v>416</v>
      </c>
      <c r="N140" s="2" t="s">
        <v>676</v>
      </c>
      <c r="O140" s="1">
        <v>283</v>
      </c>
      <c r="P140" s="1"/>
      <c r="Q140" s="1"/>
      <c r="R140" s="1"/>
      <c r="S140" s="1"/>
      <c r="T140" s="1"/>
      <c r="U140" s="1"/>
      <c r="V140" s="1"/>
      <c r="W140" s="1"/>
      <c r="X140" s="3"/>
    </row>
    <row r="141" spans="1:24" s="8" customFormat="1" ht="113.25" customHeight="1" x14ac:dyDescent="0.25">
      <c r="A141" s="6" t="s">
        <v>577</v>
      </c>
      <c r="B141" s="2" t="s">
        <v>428</v>
      </c>
      <c r="C141" s="2" t="s">
        <v>361</v>
      </c>
      <c r="D141" s="2" t="s">
        <v>130</v>
      </c>
      <c r="E141" s="2" t="s">
        <v>363</v>
      </c>
      <c r="F141" s="2" t="s">
        <v>407</v>
      </c>
      <c r="G141" s="1" t="s">
        <v>131</v>
      </c>
      <c r="H141" s="1"/>
      <c r="I141" s="1"/>
      <c r="J141" s="1" t="s">
        <v>437</v>
      </c>
      <c r="K141" s="2" t="s">
        <v>674</v>
      </c>
      <c r="L141" s="180">
        <v>405</v>
      </c>
      <c r="M141" s="1" t="s">
        <v>416</v>
      </c>
      <c r="N141" s="2" t="s">
        <v>677</v>
      </c>
      <c r="O141" s="1">
        <v>370</v>
      </c>
      <c r="P141" s="1"/>
      <c r="Q141" s="1"/>
      <c r="R141" s="1"/>
      <c r="S141" s="1"/>
      <c r="T141" s="1"/>
      <c r="U141" s="1"/>
      <c r="V141" s="1"/>
      <c r="W141" s="1"/>
      <c r="X141" s="3"/>
    </row>
    <row r="142" spans="1:24" s="8" customFormat="1" ht="90.75" customHeight="1" x14ac:dyDescent="0.25">
      <c r="A142" s="100" t="s">
        <v>79</v>
      </c>
      <c r="B142" s="210" t="s">
        <v>80</v>
      </c>
      <c r="C142" s="101"/>
      <c r="D142" s="101"/>
      <c r="E142" s="101"/>
      <c r="F142" s="101"/>
      <c r="G142" s="101"/>
      <c r="H142" s="101"/>
      <c r="I142" s="101"/>
      <c r="J142" s="211"/>
      <c r="K142" s="211"/>
      <c r="L142" s="211"/>
      <c r="M142" s="211"/>
      <c r="N142" s="211"/>
      <c r="O142" s="211"/>
      <c r="P142" s="212"/>
      <c r="Q142" s="212"/>
      <c r="R142" s="212"/>
      <c r="S142" s="212"/>
      <c r="T142" s="105"/>
      <c r="U142" s="213"/>
      <c r="V142" s="105"/>
      <c r="W142" s="105"/>
      <c r="X142" s="107"/>
    </row>
    <row r="143" spans="1:24" s="8" customFormat="1" ht="126" x14ac:dyDescent="0.25">
      <c r="A143" s="6" t="s">
        <v>635</v>
      </c>
      <c r="B143" s="34" t="s">
        <v>467</v>
      </c>
      <c r="C143" s="35" t="s">
        <v>470</v>
      </c>
      <c r="D143" s="35" t="s">
        <v>368</v>
      </c>
      <c r="E143" s="35" t="s">
        <v>160</v>
      </c>
      <c r="F143" s="24" t="s">
        <v>468</v>
      </c>
      <c r="G143" s="24" t="s">
        <v>131</v>
      </c>
      <c r="H143" s="23" t="s">
        <v>107</v>
      </c>
      <c r="I143" s="24"/>
      <c r="J143" s="1" t="s">
        <v>495</v>
      </c>
      <c r="K143" s="2" t="s">
        <v>496</v>
      </c>
      <c r="L143" s="1">
        <v>241</v>
      </c>
      <c r="M143" s="1" t="s">
        <v>636</v>
      </c>
      <c r="N143" s="2" t="s">
        <v>637</v>
      </c>
      <c r="O143" s="1">
        <v>20</v>
      </c>
      <c r="P143" s="1"/>
      <c r="Q143" s="1"/>
      <c r="R143" s="1"/>
      <c r="S143" s="1"/>
      <c r="T143" s="1"/>
      <c r="U143" s="1"/>
      <c r="V143" s="1"/>
      <c r="W143" s="1"/>
      <c r="X143" s="3"/>
    </row>
    <row r="144" spans="1:24" s="8" customFormat="1" ht="112.5" customHeight="1" x14ac:dyDescent="0.25">
      <c r="A144" s="100" t="s">
        <v>82</v>
      </c>
      <c r="B144" s="104" t="s">
        <v>83</v>
      </c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7"/>
    </row>
    <row r="145" spans="1:24" s="8" customFormat="1" ht="131.25" customHeight="1" x14ac:dyDescent="0.25">
      <c r="A145" s="6" t="s">
        <v>578</v>
      </c>
      <c r="B145" s="214" t="s">
        <v>710</v>
      </c>
      <c r="C145" s="17" t="s">
        <v>442</v>
      </c>
      <c r="D145" s="46" t="s">
        <v>368</v>
      </c>
      <c r="E145" s="17" t="s">
        <v>316</v>
      </c>
      <c r="F145" s="41" t="s">
        <v>245</v>
      </c>
      <c r="G145" s="48" t="s">
        <v>131</v>
      </c>
      <c r="H145" s="1"/>
      <c r="I145" s="1"/>
      <c r="J145" s="1" t="s">
        <v>497</v>
      </c>
      <c r="K145" s="2" t="s">
        <v>735</v>
      </c>
      <c r="L145" s="1">
        <v>1016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3"/>
    </row>
    <row r="146" spans="1:24" s="8" customFormat="1" ht="131.25" customHeight="1" x14ac:dyDescent="0.25">
      <c r="A146" s="6" t="s">
        <v>579</v>
      </c>
      <c r="B146" s="34" t="s">
        <v>469</v>
      </c>
      <c r="C146" s="215" t="s">
        <v>154</v>
      </c>
      <c r="D146" s="215" t="s">
        <v>368</v>
      </c>
      <c r="E146" s="215" t="s">
        <v>160</v>
      </c>
      <c r="F146" s="216" t="s">
        <v>245</v>
      </c>
      <c r="G146" s="217" t="s">
        <v>131</v>
      </c>
      <c r="H146" s="218" t="s">
        <v>107</v>
      </c>
      <c r="I146" s="24"/>
      <c r="J146" s="1" t="s">
        <v>497</v>
      </c>
      <c r="K146" s="2" t="s">
        <v>498</v>
      </c>
      <c r="L146" s="1">
        <v>5862</v>
      </c>
      <c r="M146" s="1"/>
      <c r="N146" s="1"/>
      <c r="O146" s="205"/>
      <c r="P146" s="205"/>
      <c r="Q146" s="205"/>
      <c r="R146" s="205"/>
      <c r="S146" s="205"/>
      <c r="T146" s="205"/>
      <c r="U146" s="1"/>
      <c r="V146" s="1"/>
      <c r="W146" s="1"/>
      <c r="X146" s="3"/>
    </row>
    <row r="147" spans="1:24" s="8" customFormat="1" ht="135" customHeight="1" x14ac:dyDescent="0.25">
      <c r="A147" s="6" t="s">
        <v>711</v>
      </c>
      <c r="B147" s="219" t="s">
        <v>712</v>
      </c>
      <c r="C147" s="220" t="s">
        <v>515</v>
      </c>
      <c r="D147" s="215" t="s">
        <v>368</v>
      </c>
      <c r="E147" s="136" t="s">
        <v>516</v>
      </c>
      <c r="F147" s="216" t="s">
        <v>245</v>
      </c>
      <c r="G147" s="205" t="s">
        <v>131</v>
      </c>
      <c r="H147" s="205"/>
      <c r="I147" s="1"/>
      <c r="J147" s="1" t="s">
        <v>497</v>
      </c>
      <c r="K147" s="2" t="s">
        <v>498</v>
      </c>
      <c r="L147" s="1">
        <v>4372</v>
      </c>
      <c r="M147" s="1"/>
      <c r="N147" s="1"/>
      <c r="O147" s="205"/>
      <c r="P147" s="205"/>
      <c r="Q147" s="205"/>
      <c r="R147" s="205"/>
      <c r="S147" s="205"/>
      <c r="T147" s="205"/>
      <c r="U147" s="1"/>
      <c r="V147" s="1"/>
      <c r="W147" s="1"/>
      <c r="X147" s="3"/>
    </row>
    <row r="148" spans="1:24" s="8" customFormat="1" ht="146.25" customHeight="1" x14ac:dyDescent="0.25">
      <c r="A148" s="100" t="s">
        <v>84</v>
      </c>
      <c r="B148" s="104" t="s">
        <v>85</v>
      </c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7"/>
    </row>
    <row r="149" spans="1:24" s="8" customFormat="1" ht="112.5" customHeight="1" x14ac:dyDescent="0.25">
      <c r="A149" s="6" t="s">
        <v>580</v>
      </c>
      <c r="B149" s="17" t="s">
        <v>646</v>
      </c>
      <c r="C149" s="2" t="s">
        <v>523</v>
      </c>
      <c r="D149" s="2" t="s">
        <v>368</v>
      </c>
      <c r="E149" s="2" t="s">
        <v>315</v>
      </c>
      <c r="F149" s="1" t="s">
        <v>411</v>
      </c>
      <c r="G149" s="2" t="s">
        <v>131</v>
      </c>
      <c r="H149" s="2"/>
      <c r="I149" s="2"/>
      <c r="J149" s="2" t="s">
        <v>398</v>
      </c>
      <c r="K149" s="2" t="s">
        <v>652</v>
      </c>
      <c r="L149" s="2">
        <v>200</v>
      </c>
      <c r="M149" s="2" t="s">
        <v>418</v>
      </c>
      <c r="N149" s="2" t="s">
        <v>653</v>
      </c>
      <c r="O149" s="2">
        <v>400</v>
      </c>
      <c r="P149" s="2" t="s">
        <v>399</v>
      </c>
      <c r="Q149" s="2" t="s">
        <v>654</v>
      </c>
      <c r="R149" s="2">
        <v>196</v>
      </c>
      <c r="S149" s="2" t="s">
        <v>401</v>
      </c>
      <c r="T149" s="2" t="s">
        <v>655</v>
      </c>
      <c r="U149" s="2">
        <v>400</v>
      </c>
      <c r="V149" s="2" t="s">
        <v>438</v>
      </c>
      <c r="W149" s="2" t="s">
        <v>656</v>
      </c>
      <c r="X149" s="10">
        <v>1.89</v>
      </c>
    </row>
    <row r="150" spans="1:24" s="8" customFormat="1" ht="112.5" customHeight="1" x14ac:dyDescent="0.25">
      <c r="A150" s="6" t="s">
        <v>581</v>
      </c>
      <c r="B150" s="11" t="s">
        <v>647</v>
      </c>
      <c r="C150" s="2" t="s">
        <v>634</v>
      </c>
      <c r="D150" s="2" t="s">
        <v>368</v>
      </c>
      <c r="E150" s="2" t="s">
        <v>316</v>
      </c>
      <c r="F150" s="2" t="s">
        <v>411</v>
      </c>
      <c r="G150" s="2" t="s">
        <v>131</v>
      </c>
      <c r="H150" s="1"/>
      <c r="I150" s="1"/>
      <c r="J150" s="1" t="s">
        <v>398</v>
      </c>
      <c r="K150" s="2" t="s">
        <v>652</v>
      </c>
      <c r="L150" s="1">
        <v>67</v>
      </c>
      <c r="M150" s="1" t="s">
        <v>399</v>
      </c>
      <c r="N150" s="17" t="s">
        <v>657</v>
      </c>
      <c r="O150" s="1">
        <v>205</v>
      </c>
      <c r="P150" s="1" t="s">
        <v>401</v>
      </c>
      <c r="Q150" s="2" t="s">
        <v>658</v>
      </c>
      <c r="R150" s="1">
        <v>283</v>
      </c>
      <c r="S150" s="1" t="s">
        <v>438</v>
      </c>
      <c r="T150" s="2" t="s">
        <v>659</v>
      </c>
      <c r="U150" s="1">
        <v>0.34</v>
      </c>
      <c r="V150" s="221"/>
      <c r="W150" s="221"/>
      <c r="X150" s="222"/>
    </row>
    <row r="151" spans="1:24" s="8" customFormat="1" ht="145.5" customHeight="1" x14ac:dyDescent="0.25">
      <c r="A151" s="6" t="s">
        <v>582</v>
      </c>
      <c r="B151" s="2" t="s">
        <v>648</v>
      </c>
      <c r="C151" s="2" t="s">
        <v>367</v>
      </c>
      <c r="D151" s="2" t="s">
        <v>368</v>
      </c>
      <c r="E151" s="2" t="s">
        <v>160</v>
      </c>
      <c r="F151" s="1" t="s">
        <v>246</v>
      </c>
      <c r="G151" s="1" t="s">
        <v>131</v>
      </c>
      <c r="H151" s="1"/>
      <c r="I151" s="1"/>
      <c r="J151" s="2" t="s">
        <v>398</v>
      </c>
      <c r="K151" s="2" t="s">
        <v>652</v>
      </c>
      <c r="L151" s="2">
        <v>803</v>
      </c>
      <c r="M151" s="2" t="s">
        <v>399</v>
      </c>
      <c r="N151" s="2" t="s">
        <v>654</v>
      </c>
      <c r="O151" s="2">
        <v>766</v>
      </c>
      <c r="P151" s="2" t="s">
        <v>401</v>
      </c>
      <c r="Q151" s="2" t="s">
        <v>655</v>
      </c>
      <c r="R151" s="2">
        <v>99474</v>
      </c>
      <c r="S151" s="2" t="s">
        <v>438</v>
      </c>
      <c r="T151" s="2" t="s">
        <v>656</v>
      </c>
      <c r="U151" s="2">
        <v>19.71</v>
      </c>
      <c r="V151" s="221"/>
      <c r="W151" s="221"/>
      <c r="X151" s="222"/>
    </row>
    <row r="152" spans="1:24" s="8" customFormat="1" ht="126" x14ac:dyDescent="0.25">
      <c r="A152" s="6" t="s">
        <v>583</v>
      </c>
      <c r="B152" s="18" t="s">
        <v>649</v>
      </c>
      <c r="C152" s="2" t="s">
        <v>614</v>
      </c>
      <c r="D152" s="2" t="s">
        <v>368</v>
      </c>
      <c r="E152" s="2" t="s">
        <v>149</v>
      </c>
      <c r="F152" s="1" t="s">
        <v>411</v>
      </c>
      <c r="G152" s="1" t="s">
        <v>131</v>
      </c>
      <c r="H152" s="1"/>
      <c r="I152" s="1"/>
      <c r="J152" s="2" t="s">
        <v>398</v>
      </c>
      <c r="K152" s="2" t="s">
        <v>652</v>
      </c>
      <c r="L152" s="2">
        <v>123</v>
      </c>
      <c r="M152" s="2" t="s">
        <v>418</v>
      </c>
      <c r="N152" s="2" t="s">
        <v>653</v>
      </c>
      <c r="O152" s="2">
        <v>300</v>
      </c>
      <c r="P152" s="2" t="s">
        <v>399</v>
      </c>
      <c r="Q152" s="2" t="s">
        <v>654</v>
      </c>
      <c r="R152" s="2">
        <v>657</v>
      </c>
      <c r="S152" s="2" t="s">
        <v>401</v>
      </c>
      <c r="T152" s="2" t="s">
        <v>655</v>
      </c>
      <c r="U152" s="2">
        <v>657</v>
      </c>
      <c r="V152" s="2" t="s">
        <v>438</v>
      </c>
      <c r="W152" s="2" t="s">
        <v>656</v>
      </c>
      <c r="X152" s="10">
        <v>8.4600000000000009</v>
      </c>
    </row>
    <row r="153" spans="1:24" s="8" customFormat="1" ht="113.25" customHeight="1" x14ac:dyDescent="0.25">
      <c r="A153" s="6" t="s">
        <v>584</v>
      </c>
      <c r="B153" s="17" t="s">
        <v>650</v>
      </c>
      <c r="C153" s="2" t="s">
        <v>397</v>
      </c>
      <c r="D153" s="2" t="s">
        <v>368</v>
      </c>
      <c r="E153" s="2" t="s">
        <v>373</v>
      </c>
      <c r="F153" s="1" t="s">
        <v>246</v>
      </c>
      <c r="G153" s="1" t="s">
        <v>131</v>
      </c>
      <c r="H153" s="1"/>
      <c r="I153" s="1"/>
      <c r="J153" s="16" t="s">
        <v>660</v>
      </c>
      <c r="K153" s="28" t="s">
        <v>661</v>
      </c>
      <c r="L153" s="1">
        <v>267</v>
      </c>
      <c r="M153" s="1" t="s">
        <v>662</v>
      </c>
      <c r="N153" s="2" t="s">
        <v>663</v>
      </c>
      <c r="O153" s="1">
        <v>493</v>
      </c>
      <c r="P153" s="1" t="s">
        <v>664</v>
      </c>
      <c r="Q153" s="28" t="s">
        <v>655</v>
      </c>
      <c r="R153" s="1">
        <v>258</v>
      </c>
      <c r="S153" s="1" t="s">
        <v>438</v>
      </c>
      <c r="T153" s="2" t="s">
        <v>656</v>
      </c>
      <c r="U153" s="1">
        <v>2.92</v>
      </c>
      <c r="V153" s="1"/>
      <c r="W153" s="1"/>
      <c r="X153" s="223"/>
    </row>
    <row r="154" spans="1:24" s="8" customFormat="1" ht="137.25" customHeight="1" x14ac:dyDescent="0.25">
      <c r="A154" s="6" t="s">
        <v>585</v>
      </c>
      <c r="B154" s="224" t="s">
        <v>429</v>
      </c>
      <c r="C154" s="221" t="s">
        <v>430</v>
      </c>
      <c r="D154" s="221" t="s">
        <v>368</v>
      </c>
      <c r="E154" s="221" t="s">
        <v>363</v>
      </c>
      <c r="F154" s="221" t="s">
        <v>411</v>
      </c>
      <c r="G154" s="221" t="s">
        <v>131</v>
      </c>
      <c r="H154" s="221"/>
      <c r="I154" s="221"/>
      <c r="J154" s="221" t="s">
        <v>398</v>
      </c>
      <c r="K154" s="221" t="s">
        <v>417</v>
      </c>
      <c r="L154" s="221">
        <v>321</v>
      </c>
      <c r="M154" s="221" t="s">
        <v>418</v>
      </c>
      <c r="N154" s="221" t="s">
        <v>419</v>
      </c>
      <c r="O154" s="221">
        <v>2762</v>
      </c>
      <c r="P154" s="221" t="s">
        <v>399</v>
      </c>
      <c r="Q154" s="221" t="s">
        <v>400</v>
      </c>
      <c r="R154" s="221">
        <v>314</v>
      </c>
      <c r="S154" s="2" t="s">
        <v>401</v>
      </c>
      <c r="T154" s="2" t="s">
        <v>655</v>
      </c>
      <c r="U154" s="2">
        <v>280</v>
      </c>
      <c r="V154" s="1" t="s">
        <v>438</v>
      </c>
      <c r="W154" s="2" t="s">
        <v>691</v>
      </c>
      <c r="X154" s="177">
        <v>5.37</v>
      </c>
    </row>
    <row r="155" spans="1:24" s="8" customFormat="1" ht="109.5" customHeight="1" x14ac:dyDescent="0.25">
      <c r="A155" s="100" t="s">
        <v>86</v>
      </c>
      <c r="B155" s="104" t="s">
        <v>87</v>
      </c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7"/>
    </row>
    <row r="156" spans="1:24" s="22" customFormat="1" ht="123" customHeight="1" x14ac:dyDescent="0.25">
      <c r="A156" s="6" t="s">
        <v>586</v>
      </c>
      <c r="B156" s="2" t="s">
        <v>525</v>
      </c>
      <c r="C156" s="2" t="s">
        <v>129</v>
      </c>
      <c r="D156" s="2" t="s">
        <v>368</v>
      </c>
      <c r="E156" s="2" t="s">
        <v>315</v>
      </c>
      <c r="F156" s="1" t="s">
        <v>247</v>
      </c>
      <c r="G156" s="1" t="s">
        <v>131</v>
      </c>
      <c r="H156" s="2"/>
      <c r="I156" s="2"/>
      <c r="J156" s="2" t="s">
        <v>392</v>
      </c>
      <c r="K156" s="2" t="s">
        <v>834</v>
      </c>
      <c r="L156" s="2">
        <v>40</v>
      </c>
      <c r="M156" s="1" t="s">
        <v>736</v>
      </c>
      <c r="N156" s="2" t="s">
        <v>737</v>
      </c>
      <c r="O156" s="1">
        <v>1</v>
      </c>
      <c r="P156" s="1"/>
      <c r="Q156" s="1"/>
      <c r="R156" s="1"/>
      <c r="S156" s="1"/>
      <c r="T156" s="4"/>
      <c r="U156" s="1"/>
      <c r="V156" s="1"/>
      <c r="W156" s="1"/>
      <c r="X156" s="3"/>
    </row>
    <row r="157" spans="1:24" s="22" customFormat="1" ht="169.5" customHeight="1" x14ac:dyDescent="0.25">
      <c r="A157" s="6" t="s">
        <v>587</v>
      </c>
      <c r="B157" s="2" t="s">
        <v>723</v>
      </c>
      <c r="C157" s="2" t="s">
        <v>129</v>
      </c>
      <c r="D157" s="2" t="s">
        <v>368</v>
      </c>
      <c r="E157" s="2" t="s">
        <v>315</v>
      </c>
      <c r="F157" s="1" t="s">
        <v>247</v>
      </c>
      <c r="G157" s="1" t="s">
        <v>131</v>
      </c>
      <c r="H157" s="2"/>
      <c r="I157" s="2"/>
      <c r="J157" s="2" t="s">
        <v>392</v>
      </c>
      <c r="K157" s="2" t="s">
        <v>738</v>
      </c>
      <c r="L157" s="2">
        <v>0.5</v>
      </c>
      <c r="M157" s="2" t="s">
        <v>440</v>
      </c>
      <c r="N157" s="2" t="s">
        <v>529</v>
      </c>
      <c r="O157" s="2">
        <v>10</v>
      </c>
      <c r="P157" s="2" t="s">
        <v>706</v>
      </c>
      <c r="Q157" s="2" t="s">
        <v>707</v>
      </c>
      <c r="R157" s="2">
        <v>1</v>
      </c>
      <c r="S157" s="1"/>
      <c r="T157" s="4"/>
      <c r="U157" s="1"/>
      <c r="V157" s="1"/>
      <c r="W157" s="1"/>
      <c r="X157" s="3"/>
    </row>
    <row r="158" spans="1:24" s="227" customFormat="1" ht="94.5" x14ac:dyDescent="0.25">
      <c r="A158" s="1" t="s">
        <v>588</v>
      </c>
      <c r="B158" s="2" t="s">
        <v>447</v>
      </c>
      <c r="C158" s="2" t="s">
        <v>442</v>
      </c>
      <c r="D158" s="2" t="s">
        <v>368</v>
      </c>
      <c r="E158" s="2" t="s">
        <v>316</v>
      </c>
      <c r="F158" s="2" t="s">
        <v>412</v>
      </c>
      <c r="G158" s="2" t="s">
        <v>131</v>
      </c>
      <c r="H158" s="1"/>
      <c r="I158" s="1"/>
      <c r="J158" s="225" t="s">
        <v>392</v>
      </c>
      <c r="K158" s="226" t="s">
        <v>738</v>
      </c>
      <c r="L158" s="1">
        <v>1.41</v>
      </c>
      <c r="M158" s="1" t="s">
        <v>440</v>
      </c>
      <c r="N158" s="2" t="s">
        <v>529</v>
      </c>
      <c r="O158" s="13">
        <v>15</v>
      </c>
      <c r="P158" s="1"/>
      <c r="Q158" s="2"/>
      <c r="R158" s="13"/>
      <c r="S158" s="1"/>
      <c r="T158" s="4"/>
      <c r="U158" s="1"/>
      <c r="V158" s="1"/>
      <c r="W158" s="1"/>
      <c r="X158" s="3"/>
    </row>
    <row r="159" spans="1:24" s="22" customFormat="1" ht="166.5" customHeight="1" x14ac:dyDescent="0.25">
      <c r="A159" s="1" t="s">
        <v>589</v>
      </c>
      <c r="B159" s="228" t="s">
        <v>724</v>
      </c>
      <c r="C159" s="35" t="s">
        <v>154</v>
      </c>
      <c r="D159" s="35" t="s">
        <v>368</v>
      </c>
      <c r="E159" s="35" t="s">
        <v>160</v>
      </c>
      <c r="F159" s="197" t="s">
        <v>247</v>
      </c>
      <c r="G159" s="24" t="s">
        <v>131</v>
      </c>
      <c r="H159" s="23" t="s">
        <v>107</v>
      </c>
      <c r="I159" s="24"/>
      <c r="J159" s="225" t="s">
        <v>392</v>
      </c>
      <c r="K159" s="226" t="s">
        <v>738</v>
      </c>
      <c r="L159" s="69">
        <v>7.7</v>
      </c>
      <c r="M159" s="208" t="s">
        <v>739</v>
      </c>
      <c r="N159" s="135" t="s">
        <v>707</v>
      </c>
      <c r="O159" s="1">
        <v>1</v>
      </c>
      <c r="P159" s="1" t="s">
        <v>420</v>
      </c>
      <c r="Q159" s="2" t="s">
        <v>499</v>
      </c>
      <c r="R159" s="71">
        <v>1</v>
      </c>
      <c r="S159" s="1"/>
      <c r="T159" s="2"/>
      <c r="U159" s="71"/>
      <c r="V159" s="1"/>
      <c r="W159" s="1"/>
      <c r="X159" s="3"/>
    </row>
    <row r="160" spans="1:24" s="227" customFormat="1" ht="126.75" customHeight="1" x14ac:dyDescent="0.25">
      <c r="A160" s="1" t="s">
        <v>590</v>
      </c>
      <c r="B160" s="135" t="s">
        <v>725</v>
      </c>
      <c r="C160" s="135" t="s">
        <v>403</v>
      </c>
      <c r="D160" s="135" t="s">
        <v>368</v>
      </c>
      <c r="E160" s="135" t="s">
        <v>149</v>
      </c>
      <c r="F160" s="135" t="s">
        <v>412</v>
      </c>
      <c r="G160" s="135" t="s">
        <v>131</v>
      </c>
      <c r="H160" s="208"/>
      <c r="I160" s="208"/>
      <c r="J160" s="208" t="s">
        <v>392</v>
      </c>
      <c r="K160" s="135" t="s">
        <v>738</v>
      </c>
      <c r="L160" s="229">
        <v>16.95</v>
      </c>
      <c r="M160" s="226" t="s">
        <v>420</v>
      </c>
      <c r="N160" s="226" t="s">
        <v>421</v>
      </c>
      <c r="O160" s="226">
        <v>1</v>
      </c>
      <c r="P160" s="226" t="s">
        <v>440</v>
      </c>
      <c r="Q160" s="230" t="s">
        <v>423</v>
      </c>
      <c r="R160" s="226">
        <v>9</v>
      </c>
      <c r="S160" s="226" t="s">
        <v>708</v>
      </c>
      <c r="T160" s="230" t="s">
        <v>740</v>
      </c>
      <c r="U160" s="208">
        <v>1</v>
      </c>
      <c r="V160" s="1"/>
      <c r="W160" s="1"/>
      <c r="X160" s="3"/>
    </row>
    <row r="161" spans="1:24" s="227" customFormat="1" ht="123" customHeight="1" x14ac:dyDescent="0.25">
      <c r="A161" s="231" t="s">
        <v>591</v>
      </c>
      <c r="B161" s="226" t="s">
        <v>726</v>
      </c>
      <c r="C161" s="226" t="s">
        <v>403</v>
      </c>
      <c r="D161" s="226" t="s">
        <v>368</v>
      </c>
      <c r="E161" s="226" t="s">
        <v>149</v>
      </c>
      <c r="F161" s="226" t="s">
        <v>412</v>
      </c>
      <c r="G161" s="226" t="s">
        <v>131</v>
      </c>
      <c r="H161" s="225"/>
      <c r="I161" s="225"/>
      <c r="J161" s="232" t="s">
        <v>392</v>
      </c>
      <c r="K161" s="226" t="s">
        <v>738</v>
      </c>
      <c r="L161" s="233">
        <v>15.3</v>
      </c>
      <c r="M161" s="33" t="s">
        <v>420</v>
      </c>
      <c r="N161" s="33" t="s">
        <v>421</v>
      </c>
      <c r="O161" s="33">
        <v>2</v>
      </c>
      <c r="P161" s="33" t="s">
        <v>440</v>
      </c>
      <c r="Q161" s="37" t="s">
        <v>423</v>
      </c>
      <c r="R161" s="139">
        <v>3</v>
      </c>
      <c r="S161" s="33" t="s">
        <v>708</v>
      </c>
      <c r="T161" s="37" t="s">
        <v>740</v>
      </c>
      <c r="U161" s="208">
        <v>3</v>
      </c>
      <c r="V161" s="1"/>
      <c r="W161" s="1"/>
      <c r="X161" s="3"/>
    </row>
    <row r="162" spans="1:24" s="227" customFormat="1" ht="119.25" customHeight="1" x14ac:dyDescent="0.25">
      <c r="A162" s="6" t="s">
        <v>592</v>
      </c>
      <c r="B162" s="17" t="s">
        <v>727</v>
      </c>
      <c r="C162" s="2" t="s">
        <v>375</v>
      </c>
      <c r="D162" s="2" t="s">
        <v>368</v>
      </c>
      <c r="E162" s="2" t="s">
        <v>373</v>
      </c>
      <c r="F162" s="1" t="s">
        <v>247</v>
      </c>
      <c r="G162" s="1" t="s">
        <v>131</v>
      </c>
      <c r="H162" s="1"/>
      <c r="I162" s="1"/>
      <c r="J162" s="1" t="s">
        <v>392</v>
      </c>
      <c r="K162" s="2" t="s">
        <v>738</v>
      </c>
      <c r="L162" s="1">
        <v>5</v>
      </c>
      <c r="M162" s="2" t="s">
        <v>420</v>
      </c>
      <c r="N162" s="2" t="s">
        <v>439</v>
      </c>
      <c r="O162" s="1">
        <v>1</v>
      </c>
      <c r="P162" s="33"/>
      <c r="Q162" s="37"/>
      <c r="R162" s="1"/>
      <c r="S162" s="1"/>
      <c r="T162" s="4"/>
      <c r="U162" s="1"/>
      <c r="V162" s="1"/>
      <c r="W162" s="1"/>
      <c r="X162" s="3"/>
    </row>
    <row r="163" spans="1:24" s="227" customFormat="1" ht="197.25" customHeight="1" x14ac:dyDescent="0.25">
      <c r="A163" s="6" t="s">
        <v>593</v>
      </c>
      <c r="B163" s="234" t="s">
        <v>728</v>
      </c>
      <c r="C163" s="2" t="s">
        <v>375</v>
      </c>
      <c r="D163" s="2" t="s">
        <v>368</v>
      </c>
      <c r="E163" s="2" t="s">
        <v>373</v>
      </c>
      <c r="F163" s="4" t="s">
        <v>247</v>
      </c>
      <c r="G163" s="1" t="s">
        <v>131</v>
      </c>
      <c r="H163" s="1"/>
      <c r="I163" s="1"/>
      <c r="J163" s="2" t="s">
        <v>706</v>
      </c>
      <c r="K163" s="2" t="s">
        <v>707</v>
      </c>
      <c r="L163" s="2">
        <v>1</v>
      </c>
      <c r="M163" s="2"/>
      <c r="N163" s="2"/>
      <c r="O163" s="2"/>
      <c r="P163" s="1"/>
      <c r="Q163" s="1"/>
      <c r="R163" s="1"/>
      <c r="S163" s="1"/>
      <c r="T163" s="4"/>
      <c r="U163" s="1"/>
      <c r="V163" s="1"/>
      <c r="W163" s="1"/>
      <c r="X163" s="3"/>
    </row>
    <row r="164" spans="1:24" s="227" customFormat="1" ht="124.5" customHeight="1" x14ac:dyDescent="0.25">
      <c r="A164" s="6" t="s">
        <v>594</v>
      </c>
      <c r="B164" s="42" t="s">
        <v>729</v>
      </c>
      <c r="C164" s="2" t="s">
        <v>361</v>
      </c>
      <c r="D164" s="2" t="s">
        <v>368</v>
      </c>
      <c r="E164" s="2" t="s">
        <v>363</v>
      </c>
      <c r="F164" s="2" t="s">
        <v>412</v>
      </c>
      <c r="G164" s="2" t="s">
        <v>131</v>
      </c>
      <c r="H164" s="2"/>
      <c r="I164" s="2"/>
      <c r="J164" s="2" t="s">
        <v>392</v>
      </c>
      <c r="K164" s="2" t="s">
        <v>738</v>
      </c>
      <c r="L164" s="2">
        <v>6.7229999999999999</v>
      </c>
      <c r="M164" s="2" t="s">
        <v>420</v>
      </c>
      <c r="N164" s="2" t="s">
        <v>439</v>
      </c>
      <c r="O164" s="2">
        <v>1</v>
      </c>
      <c r="P164" s="2" t="s">
        <v>440</v>
      </c>
      <c r="Q164" s="2" t="s">
        <v>441</v>
      </c>
      <c r="R164" s="2">
        <v>7</v>
      </c>
      <c r="S164" s="2"/>
      <c r="T164" s="9"/>
      <c r="U164" s="235"/>
      <c r="V164" s="1"/>
      <c r="W164" s="1"/>
      <c r="X164" s="3"/>
    </row>
    <row r="165" spans="1:24" s="227" customFormat="1" ht="116.25" customHeight="1" x14ac:dyDescent="0.25">
      <c r="A165" s="6" t="s">
        <v>730</v>
      </c>
      <c r="B165" s="17" t="s">
        <v>731</v>
      </c>
      <c r="C165" s="2" t="s">
        <v>361</v>
      </c>
      <c r="D165" s="2" t="s">
        <v>368</v>
      </c>
      <c r="E165" s="2" t="s">
        <v>363</v>
      </c>
      <c r="F165" s="2" t="s">
        <v>412</v>
      </c>
      <c r="G165" s="2" t="s">
        <v>131</v>
      </c>
      <c r="H165" s="1"/>
      <c r="I165" s="1"/>
      <c r="J165" s="2" t="s">
        <v>392</v>
      </c>
      <c r="K165" s="2" t="s">
        <v>738</v>
      </c>
      <c r="L165" s="16">
        <v>6</v>
      </c>
      <c r="M165" s="2" t="s">
        <v>420</v>
      </c>
      <c r="N165" s="2" t="s">
        <v>439</v>
      </c>
      <c r="O165" s="1">
        <v>1</v>
      </c>
      <c r="P165" s="1"/>
      <c r="Q165" s="1"/>
      <c r="R165" s="1"/>
      <c r="S165" s="1"/>
      <c r="T165" s="4"/>
      <c r="U165" s="1"/>
      <c r="V165" s="1"/>
      <c r="W165" s="1"/>
      <c r="X165" s="3"/>
    </row>
    <row r="166" spans="1:24" s="22" customFormat="1" ht="116.25" customHeight="1" x14ac:dyDescent="0.25">
      <c r="A166" s="6" t="s">
        <v>966</v>
      </c>
      <c r="B166" s="17" t="s">
        <v>1028</v>
      </c>
      <c r="C166" s="2" t="s">
        <v>969</v>
      </c>
      <c r="D166" s="2" t="s">
        <v>368</v>
      </c>
      <c r="E166" s="2" t="s">
        <v>846</v>
      </c>
      <c r="F166" s="2" t="s">
        <v>412</v>
      </c>
      <c r="G166" s="2" t="s">
        <v>131</v>
      </c>
      <c r="H166" s="1"/>
      <c r="I166" s="1"/>
      <c r="J166" s="2" t="s">
        <v>392</v>
      </c>
      <c r="K166" s="2" t="s">
        <v>738</v>
      </c>
      <c r="L166" s="16">
        <v>13.65</v>
      </c>
      <c r="M166" s="33" t="s">
        <v>708</v>
      </c>
      <c r="N166" s="37" t="s">
        <v>740</v>
      </c>
      <c r="O166" s="1">
        <v>1</v>
      </c>
      <c r="P166" s="1"/>
      <c r="Q166" s="1"/>
      <c r="R166" s="1"/>
      <c r="S166" s="1"/>
      <c r="T166" s="4"/>
      <c r="U166" s="1"/>
      <c r="V166" s="1"/>
      <c r="W166" s="1"/>
      <c r="X166" s="3"/>
    </row>
    <row r="167" spans="1:24" s="8" customFormat="1" ht="81" customHeight="1" x14ac:dyDescent="0.25">
      <c r="A167" s="100" t="s">
        <v>88</v>
      </c>
      <c r="B167" s="104" t="s">
        <v>89</v>
      </c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7"/>
    </row>
    <row r="168" spans="1:24" s="8" customFormat="1" ht="134.25" customHeight="1" x14ac:dyDescent="0.25">
      <c r="A168" s="6" t="s">
        <v>595</v>
      </c>
      <c r="B168" s="34" t="s">
        <v>472</v>
      </c>
      <c r="C168" s="35" t="s">
        <v>154</v>
      </c>
      <c r="D168" s="35" t="s">
        <v>144</v>
      </c>
      <c r="E168" s="35" t="s">
        <v>160</v>
      </c>
      <c r="F168" s="24" t="s">
        <v>473</v>
      </c>
      <c r="G168" s="24" t="s">
        <v>463</v>
      </c>
      <c r="H168" s="23" t="s">
        <v>107</v>
      </c>
      <c r="I168" s="24"/>
      <c r="J168" s="1" t="s">
        <v>500</v>
      </c>
      <c r="K168" s="2" t="s">
        <v>501</v>
      </c>
      <c r="L168" s="1">
        <v>1</v>
      </c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3"/>
    </row>
    <row r="169" spans="1:24" s="8" customFormat="1" ht="91.5" customHeight="1" x14ac:dyDescent="0.25">
      <c r="A169" s="6" t="s">
        <v>596</v>
      </c>
      <c r="B169" s="34" t="s">
        <v>474</v>
      </c>
      <c r="C169" s="35" t="s">
        <v>154</v>
      </c>
      <c r="D169" s="35" t="s">
        <v>144</v>
      </c>
      <c r="E169" s="35" t="s">
        <v>160</v>
      </c>
      <c r="F169" s="24" t="s">
        <v>475</v>
      </c>
      <c r="G169" s="24" t="s">
        <v>131</v>
      </c>
      <c r="H169" s="23" t="s">
        <v>107</v>
      </c>
      <c r="I169" s="24"/>
      <c r="J169" s="1" t="s">
        <v>502</v>
      </c>
      <c r="K169" s="2" t="s">
        <v>503</v>
      </c>
      <c r="L169" s="1">
        <v>1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3"/>
    </row>
    <row r="170" spans="1:24" s="8" customFormat="1" ht="63" x14ac:dyDescent="0.25">
      <c r="A170" s="100" t="s">
        <v>91</v>
      </c>
      <c r="B170" s="104" t="s">
        <v>92</v>
      </c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7"/>
    </row>
    <row r="171" spans="1:24" s="8" customFormat="1" ht="141.75" x14ac:dyDescent="0.25">
      <c r="A171" s="6" t="s">
        <v>597</v>
      </c>
      <c r="B171" s="2" t="s">
        <v>527</v>
      </c>
      <c r="C171" s="2" t="s">
        <v>129</v>
      </c>
      <c r="D171" s="2" t="s">
        <v>365</v>
      </c>
      <c r="E171" s="2" t="s">
        <v>315</v>
      </c>
      <c r="F171" s="1" t="s">
        <v>528</v>
      </c>
      <c r="G171" s="1" t="s">
        <v>131</v>
      </c>
      <c r="H171" s="2" t="s">
        <v>107</v>
      </c>
      <c r="I171" s="2"/>
      <c r="J171" s="2" t="s">
        <v>394</v>
      </c>
      <c r="K171" s="2" t="s">
        <v>530</v>
      </c>
      <c r="L171" s="2">
        <v>3</v>
      </c>
      <c r="M171" s="2"/>
      <c r="N171" s="2"/>
      <c r="O171" s="2"/>
      <c r="P171" s="1"/>
      <c r="Q171" s="1"/>
      <c r="R171" s="1"/>
      <c r="S171" s="1"/>
      <c r="T171" s="1"/>
      <c r="U171" s="1"/>
      <c r="V171" s="1"/>
      <c r="W171" s="1"/>
      <c r="X171" s="3"/>
    </row>
    <row r="172" spans="1:24" s="8" customFormat="1" ht="115.5" customHeight="1" x14ac:dyDescent="0.25">
      <c r="A172" s="6" t="s">
        <v>598</v>
      </c>
      <c r="B172" s="2" t="s">
        <v>512</v>
      </c>
      <c r="C172" s="2" t="s">
        <v>442</v>
      </c>
      <c r="D172" s="2" t="s">
        <v>365</v>
      </c>
      <c r="E172" s="2" t="s">
        <v>316</v>
      </c>
      <c r="F172" s="2" t="s">
        <v>366</v>
      </c>
      <c r="G172" s="2" t="s">
        <v>131</v>
      </c>
      <c r="H172" s="2" t="s">
        <v>107</v>
      </c>
      <c r="I172" s="1"/>
      <c r="J172" s="16" t="s">
        <v>394</v>
      </c>
      <c r="K172" s="2" t="s">
        <v>395</v>
      </c>
      <c r="L172" s="1">
        <v>1</v>
      </c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3"/>
    </row>
    <row r="173" spans="1:24" s="8" customFormat="1" ht="107.25" customHeight="1" x14ac:dyDescent="0.25">
      <c r="A173" s="6" t="s">
        <v>599</v>
      </c>
      <c r="B173" s="34" t="s">
        <v>477</v>
      </c>
      <c r="C173" s="35" t="s">
        <v>154</v>
      </c>
      <c r="D173" s="35" t="s">
        <v>144</v>
      </c>
      <c r="E173" s="35" t="s">
        <v>160</v>
      </c>
      <c r="F173" s="24" t="s">
        <v>272</v>
      </c>
      <c r="G173" s="24" t="s">
        <v>463</v>
      </c>
      <c r="H173" s="23" t="s">
        <v>107</v>
      </c>
      <c r="I173" s="24"/>
      <c r="J173" s="1" t="s">
        <v>394</v>
      </c>
      <c r="K173" s="2" t="s">
        <v>395</v>
      </c>
      <c r="L173" s="1">
        <v>8</v>
      </c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3"/>
    </row>
    <row r="174" spans="1:24" s="8" customFormat="1" ht="84.75" customHeight="1" x14ac:dyDescent="0.25">
      <c r="A174" s="100" t="s">
        <v>94</v>
      </c>
      <c r="B174" s="104" t="s">
        <v>95</v>
      </c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7"/>
    </row>
    <row r="175" spans="1:24" s="8" customFormat="1" ht="29.25" customHeight="1" x14ac:dyDescent="0.25">
      <c r="A175" s="6" t="s">
        <v>96</v>
      </c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3"/>
    </row>
    <row r="176" spans="1:24" s="8" customFormat="1" ht="26.25" customHeight="1" x14ac:dyDescent="0.25">
      <c r="A176" s="6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3"/>
    </row>
    <row r="177" spans="1:24" s="8" customFormat="1" ht="78.75" x14ac:dyDescent="0.25">
      <c r="A177" s="100" t="s">
        <v>97</v>
      </c>
      <c r="B177" s="104" t="s">
        <v>98</v>
      </c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7"/>
    </row>
    <row r="178" spans="1:24" s="8" customFormat="1" ht="157.5" x14ac:dyDescent="0.25">
      <c r="A178" s="6" t="s">
        <v>600</v>
      </c>
      <c r="B178" s="2" t="s">
        <v>783</v>
      </c>
      <c r="C178" s="2" t="s">
        <v>129</v>
      </c>
      <c r="D178" s="2" t="s">
        <v>144</v>
      </c>
      <c r="E178" s="2" t="s">
        <v>315</v>
      </c>
      <c r="F178" s="1" t="s">
        <v>262</v>
      </c>
      <c r="G178" s="1" t="s">
        <v>131</v>
      </c>
      <c r="H178" s="2" t="s">
        <v>107</v>
      </c>
      <c r="I178" s="2"/>
      <c r="J178" s="2" t="s">
        <v>396</v>
      </c>
      <c r="K178" s="2" t="s">
        <v>788</v>
      </c>
      <c r="L178" s="236">
        <v>0.98699999999999999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s="8" customFormat="1" ht="93.75" customHeight="1" x14ac:dyDescent="0.25">
      <c r="A179" s="6" t="s">
        <v>601</v>
      </c>
      <c r="B179" s="5" t="s">
        <v>784</v>
      </c>
      <c r="C179" s="2" t="s">
        <v>442</v>
      </c>
      <c r="D179" s="2" t="s">
        <v>365</v>
      </c>
      <c r="E179" s="2" t="s">
        <v>316</v>
      </c>
      <c r="F179" s="2" t="s">
        <v>513</v>
      </c>
      <c r="G179" s="2" t="s">
        <v>131</v>
      </c>
      <c r="H179" s="2" t="s">
        <v>107</v>
      </c>
      <c r="I179" s="1"/>
      <c r="J179" s="1" t="s">
        <v>504</v>
      </c>
      <c r="K179" s="2" t="s">
        <v>505</v>
      </c>
      <c r="L179" s="1">
        <v>0.77</v>
      </c>
      <c r="M179" s="1"/>
      <c r="N179" s="2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s="8" customFormat="1" ht="157.5" x14ac:dyDescent="0.25">
      <c r="A180" s="6" t="s">
        <v>602</v>
      </c>
      <c r="B180" s="46" t="s">
        <v>785</v>
      </c>
      <c r="C180" s="35" t="s">
        <v>154</v>
      </c>
      <c r="D180" s="35" t="s">
        <v>144</v>
      </c>
      <c r="E180" s="35" t="s">
        <v>160</v>
      </c>
      <c r="F180" s="24" t="s">
        <v>262</v>
      </c>
      <c r="G180" s="24" t="s">
        <v>131</v>
      </c>
      <c r="H180" s="23" t="s">
        <v>107</v>
      </c>
      <c r="I180" s="24"/>
      <c r="J180" s="1" t="s">
        <v>504</v>
      </c>
      <c r="K180" s="2" t="s">
        <v>789</v>
      </c>
      <c r="L180" s="237">
        <v>2.0499999999999998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s="8" customFormat="1" ht="94.5" x14ac:dyDescent="0.25">
      <c r="A181" s="6" t="s">
        <v>603</v>
      </c>
      <c r="B181" s="17" t="s">
        <v>832</v>
      </c>
      <c r="C181" s="2" t="s">
        <v>375</v>
      </c>
      <c r="D181" s="2" t="s">
        <v>365</v>
      </c>
      <c r="E181" s="2" t="s">
        <v>373</v>
      </c>
      <c r="F181" s="1" t="s">
        <v>262</v>
      </c>
      <c r="G181" s="1" t="s">
        <v>131</v>
      </c>
      <c r="H181" s="1" t="s">
        <v>107</v>
      </c>
      <c r="I181" s="1"/>
      <c r="J181" s="1" t="s">
        <v>396</v>
      </c>
      <c r="K181" s="2" t="s">
        <v>790</v>
      </c>
      <c r="L181" s="183">
        <v>0.64100000000000001</v>
      </c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s="8" customFormat="1" ht="78.75" x14ac:dyDescent="0.25">
      <c r="A182" s="6" t="s">
        <v>604</v>
      </c>
      <c r="B182" s="2" t="s">
        <v>697</v>
      </c>
      <c r="C182" s="2" t="s">
        <v>361</v>
      </c>
      <c r="D182" s="2" t="s">
        <v>365</v>
      </c>
      <c r="E182" s="2" t="s">
        <v>363</v>
      </c>
      <c r="F182" s="1" t="s">
        <v>262</v>
      </c>
      <c r="G182" s="1" t="s">
        <v>131</v>
      </c>
      <c r="H182" s="1" t="s">
        <v>107</v>
      </c>
      <c r="I182" s="1"/>
      <c r="J182" s="1" t="s">
        <v>396</v>
      </c>
      <c r="K182" s="2" t="s">
        <v>790</v>
      </c>
      <c r="L182" s="238">
        <v>1.2849999999999999</v>
      </c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s="8" customFormat="1" ht="94.5" x14ac:dyDescent="0.25">
      <c r="A183" s="6" t="s">
        <v>791</v>
      </c>
      <c r="B183" s="220" t="s">
        <v>787</v>
      </c>
      <c r="C183" s="2" t="s">
        <v>403</v>
      </c>
      <c r="D183" s="2" t="s">
        <v>365</v>
      </c>
      <c r="E183" s="2" t="s">
        <v>149</v>
      </c>
      <c r="F183" s="1" t="s">
        <v>262</v>
      </c>
      <c r="G183" s="1" t="s">
        <v>131</v>
      </c>
      <c r="H183" s="1"/>
      <c r="I183" s="1"/>
      <c r="J183" s="1" t="s">
        <v>396</v>
      </c>
      <c r="K183" s="2" t="s">
        <v>790</v>
      </c>
      <c r="L183" s="239">
        <v>0.81</v>
      </c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s="8" customFormat="1" ht="63" x14ac:dyDescent="0.25">
      <c r="A184" s="100" t="s">
        <v>100</v>
      </c>
      <c r="B184" s="104" t="s">
        <v>101</v>
      </c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7"/>
    </row>
    <row r="185" spans="1:24" s="7" customFormat="1" ht="69" customHeight="1" x14ac:dyDescent="0.25">
      <c r="A185" s="6" t="s">
        <v>102</v>
      </c>
      <c r="B185" s="34" t="s">
        <v>478</v>
      </c>
      <c r="C185" s="35" t="s">
        <v>154</v>
      </c>
      <c r="D185" s="35" t="s">
        <v>144</v>
      </c>
      <c r="E185" s="35" t="s">
        <v>160</v>
      </c>
      <c r="F185" s="24" t="s">
        <v>266</v>
      </c>
      <c r="G185" s="24" t="s">
        <v>463</v>
      </c>
      <c r="H185" s="23" t="s">
        <v>107</v>
      </c>
      <c r="I185" s="24"/>
      <c r="J185" s="1" t="s">
        <v>506</v>
      </c>
      <c r="K185" s="2" t="s">
        <v>507</v>
      </c>
      <c r="L185" s="240">
        <v>8</v>
      </c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3"/>
    </row>
    <row r="186" spans="1:24" s="7" customFormat="1" ht="63" x14ac:dyDescent="0.25">
      <c r="A186" s="100" t="s">
        <v>103</v>
      </c>
      <c r="B186" s="104" t="s">
        <v>104</v>
      </c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7"/>
    </row>
    <row r="187" spans="1:24" s="7" customFormat="1" ht="110.25" customHeight="1" thickBot="1" x14ac:dyDescent="0.3">
      <c r="A187" s="52" t="s">
        <v>105</v>
      </c>
      <c r="B187" s="53" t="s">
        <v>479</v>
      </c>
      <c r="C187" s="82" t="s">
        <v>154</v>
      </c>
      <c r="D187" s="83" t="s">
        <v>368</v>
      </c>
      <c r="E187" s="83" t="s">
        <v>160</v>
      </c>
      <c r="F187" s="241" t="s">
        <v>267</v>
      </c>
      <c r="G187" s="241" t="s">
        <v>463</v>
      </c>
      <c r="H187" s="242" t="s">
        <v>107</v>
      </c>
      <c r="I187" s="241"/>
      <c r="J187" s="88" t="s">
        <v>508</v>
      </c>
      <c r="K187" s="30" t="s">
        <v>509</v>
      </c>
      <c r="L187" s="88">
        <v>1</v>
      </c>
      <c r="M187" s="88" t="s">
        <v>422</v>
      </c>
      <c r="N187" s="30" t="s">
        <v>510</v>
      </c>
      <c r="O187" s="88">
        <v>3</v>
      </c>
      <c r="P187" s="88"/>
      <c r="Q187" s="88"/>
      <c r="R187" s="88"/>
      <c r="S187" s="88"/>
      <c r="T187" s="88"/>
      <c r="U187" s="88"/>
      <c r="V187" s="88"/>
      <c r="W187" s="88"/>
      <c r="X187" s="89"/>
    </row>
    <row r="188" spans="1:24" x14ac:dyDescent="0.25">
      <c r="J188" s="186"/>
      <c r="K188" s="186"/>
      <c r="L188" s="186"/>
    </row>
    <row r="189" spans="1:24" x14ac:dyDescent="0.25">
      <c r="J189" s="186"/>
      <c r="K189" s="186"/>
      <c r="L189" s="186"/>
    </row>
    <row r="190" spans="1:24" x14ac:dyDescent="0.25">
      <c r="J190" s="186"/>
      <c r="K190" s="186"/>
      <c r="L190" s="186"/>
    </row>
    <row r="191" spans="1:24" x14ac:dyDescent="0.25">
      <c r="J191" s="186"/>
      <c r="K191" s="186"/>
      <c r="L191" s="186"/>
    </row>
    <row r="192" spans="1:24" x14ac:dyDescent="0.25">
      <c r="J192" s="186"/>
      <c r="K192" s="186"/>
      <c r="L192" s="186"/>
    </row>
    <row r="193" spans="10:12" x14ac:dyDescent="0.25">
      <c r="J193" s="186"/>
      <c r="K193" s="186"/>
      <c r="L193" s="186"/>
    </row>
    <row r="194" spans="10:12" x14ac:dyDescent="0.25">
      <c r="J194" s="186"/>
      <c r="K194" s="186"/>
      <c r="L194" s="186"/>
    </row>
    <row r="195" spans="10:12" x14ac:dyDescent="0.25">
      <c r="J195" s="186"/>
      <c r="K195" s="186"/>
      <c r="L195" s="186"/>
    </row>
    <row r="196" spans="10:12" x14ac:dyDescent="0.25">
      <c r="J196" s="186"/>
      <c r="K196" s="186"/>
      <c r="L196" s="186"/>
    </row>
    <row r="197" spans="10:12" x14ac:dyDescent="0.25">
      <c r="J197" s="186"/>
      <c r="K197" s="186"/>
      <c r="L197" s="186"/>
    </row>
    <row r="198" spans="10:12" x14ac:dyDescent="0.25">
      <c r="J198" s="186"/>
      <c r="K198" s="186"/>
      <c r="L198" s="186"/>
    </row>
    <row r="199" spans="10:12" x14ac:dyDescent="0.25">
      <c r="J199" s="186"/>
      <c r="K199" s="186"/>
      <c r="L199" s="186"/>
    </row>
    <row r="200" spans="10:12" x14ac:dyDescent="0.25">
      <c r="J200" s="186"/>
      <c r="K200" s="186"/>
      <c r="L200" s="186"/>
    </row>
    <row r="201" spans="10:12" x14ac:dyDescent="0.25">
      <c r="J201" s="186"/>
      <c r="K201" s="186"/>
      <c r="L201" s="186"/>
    </row>
    <row r="202" spans="10:12" x14ac:dyDescent="0.25">
      <c r="J202" s="186"/>
      <c r="K202" s="186"/>
      <c r="L202" s="186"/>
    </row>
    <row r="203" spans="10:12" x14ac:dyDescent="0.25">
      <c r="J203" s="186"/>
      <c r="K203" s="186"/>
      <c r="L203" s="186"/>
    </row>
    <row r="204" spans="10:12" x14ac:dyDescent="0.25">
      <c r="J204" s="186"/>
      <c r="K204" s="186"/>
      <c r="L204" s="186"/>
    </row>
    <row r="205" spans="10:12" x14ac:dyDescent="0.25">
      <c r="J205" s="186"/>
      <c r="K205" s="186"/>
      <c r="L205" s="186"/>
    </row>
    <row r="206" spans="10:12" x14ac:dyDescent="0.25">
      <c r="J206" s="186"/>
      <c r="K206" s="186"/>
      <c r="L206" s="186"/>
    </row>
    <row r="207" spans="10:12" x14ac:dyDescent="0.25">
      <c r="J207" s="186"/>
      <c r="K207" s="186"/>
      <c r="L207" s="186"/>
    </row>
    <row r="208" spans="10:12" x14ac:dyDescent="0.25">
      <c r="J208" s="186"/>
      <c r="K208" s="186"/>
      <c r="L208" s="186"/>
    </row>
    <row r="209" spans="10:12" x14ac:dyDescent="0.25">
      <c r="J209" s="186"/>
      <c r="K209" s="186"/>
      <c r="L209" s="186"/>
    </row>
    <row r="210" spans="10:12" x14ac:dyDescent="0.25">
      <c r="J210" s="186"/>
      <c r="K210" s="186"/>
      <c r="L210" s="186"/>
    </row>
    <row r="211" spans="10:12" x14ac:dyDescent="0.25">
      <c r="J211" s="186"/>
      <c r="K211" s="186"/>
      <c r="L211" s="186"/>
    </row>
    <row r="212" spans="10:12" x14ac:dyDescent="0.25">
      <c r="J212" s="186"/>
      <c r="K212" s="186"/>
      <c r="L212" s="186"/>
    </row>
    <row r="213" spans="10:12" x14ac:dyDescent="0.25">
      <c r="J213" s="186"/>
      <c r="K213" s="186"/>
      <c r="L213" s="186"/>
    </row>
    <row r="214" spans="10:12" x14ac:dyDescent="0.25">
      <c r="J214" s="186"/>
      <c r="K214" s="186"/>
      <c r="L214" s="186"/>
    </row>
    <row r="215" spans="10:12" x14ac:dyDescent="0.25">
      <c r="J215" s="186"/>
      <c r="K215" s="186"/>
      <c r="L215" s="186"/>
    </row>
    <row r="216" spans="10:12" x14ac:dyDescent="0.25">
      <c r="J216" s="186"/>
      <c r="K216" s="186"/>
      <c r="L216" s="186"/>
    </row>
    <row r="217" spans="10:12" x14ac:dyDescent="0.25">
      <c r="J217" s="186"/>
      <c r="K217" s="186"/>
      <c r="L217" s="186"/>
    </row>
    <row r="218" spans="10:12" x14ac:dyDescent="0.25">
      <c r="J218" s="186"/>
      <c r="K218" s="186"/>
      <c r="L218" s="186"/>
    </row>
    <row r="219" spans="10:12" x14ac:dyDescent="0.25">
      <c r="J219" s="186"/>
      <c r="K219" s="186"/>
      <c r="L219" s="186"/>
    </row>
    <row r="220" spans="10:12" x14ac:dyDescent="0.25">
      <c r="J220" s="186"/>
      <c r="K220" s="186"/>
      <c r="L220" s="186"/>
    </row>
    <row r="221" spans="10:12" x14ac:dyDescent="0.25">
      <c r="J221" s="186"/>
      <c r="K221" s="186"/>
      <c r="L221" s="186"/>
    </row>
    <row r="222" spans="10:12" x14ac:dyDescent="0.25">
      <c r="J222" s="186"/>
      <c r="K222" s="186"/>
      <c r="L222" s="186"/>
    </row>
    <row r="223" spans="10:12" x14ac:dyDescent="0.25">
      <c r="J223" s="186"/>
      <c r="K223" s="186"/>
      <c r="L223" s="186"/>
    </row>
    <row r="224" spans="10:12" x14ac:dyDescent="0.25">
      <c r="J224" s="186"/>
      <c r="K224" s="186"/>
      <c r="L224" s="186"/>
    </row>
    <row r="225" spans="10:12" x14ac:dyDescent="0.25">
      <c r="J225" s="186"/>
      <c r="K225" s="186"/>
      <c r="L225" s="186"/>
    </row>
    <row r="226" spans="10:12" x14ac:dyDescent="0.25">
      <c r="J226" s="186"/>
      <c r="K226" s="186"/>
      <c r="L226" s="186"/>
    </row>
    <row r="227" spans="10:12" x14ac:dyDescent="0.25">
      <c r="J227" s="186"/>
      <c r="K227" s="186"/>
      <c r="L227" s="186"/>
    </row>
    <row r="228" spans="10:12" x14ac:dyDescent="0.25">
      <c r="J228" s="186"/>
      <c r="K228" s="186"/>
      <c r="L228" s="186"/>
    </row>
    <row r="229" spans="10:12" x14ac:dyDescent="0.25">
      <c r="J229" s="186"/>
      <c r="K229" s="186"/>
      <c r="L229" s="186"/>
    </row>
    <row r="230" spans="10:12" x14ac:dyDescent="0.25">
      <c r="J230" s="186"/>
      <c r="K230" s="186"/>
      <c r="L230" s="186"/>
    </row>
    <row r="231" spans="10:12" x14ac:dyDescent="0.25">
      <c r="J231" s="186"/>
      <c r="K231" s="186"/>
      <c r="L231" s="186"/>
    </row>
    <row r="232" spans="10:12" x14ac:dyDescent="0.25">
      <c r="J232" s="186"/>
      <c r="K232" s="186"/>
      <c r="L232" s="186"/>
    </row>
    <row r="233" spans="10:12" x14ac:dyDescent="0.25">
      <c r="J233" s="186"/>
      <c r="K233" s="186"/>
      <c r="L233" s="186"/>
    </row>
    <row r="234" spans="10:12" x14ac:dyDescent="0.25">
      <c r="J234" s="186"/>
      <c r="K234" s="186"/>
      <c r="L234" s="186"/>
    </row>
    <row r="235" spans="10:12" x14ac:dyDescent="0.25">
      <c r="J235" s="186"/>
      <c r="K235" s="186"/>
      <c r="L235" s="186"/>
    </row>
    <row r="236" spans="10:12" x14ac:dyDescent="0.25">
      <c r="J236" s="186"/>
      <c r="K236" s="186"/>
      <c r="L236" s="186"/>
    </row>
    <row r="237" spans="10:12" x14ac:dyDescent="0.25">
      <c r="J237" s="186"/>
      <c r="K237" s="186"/>
      <c r="L237" s="186"/>
    </row>
    <row r="238" spans="10:12" x14ac:dyDescent="0.25">
      <c r="J238" s="186"/>
      <c r="K238" s="186"/>
      <c r="L238" s="186"/>
    </row>
    <row r="239" spans="10:12" x14ac:dyDescent="0.25">
      <c r="J239" s="186"/>
      <c r="K239" s="186"/>
      <c r="L239" s="186"/>
    </row>
    <row r="240" spans="10:12" x14ac:dyDescent="0.25">
      <c r="J240" s="186"/>
      <c r="K240" s="186"/>
      <c r="L240" s="186"/>
    </row>
    <row r="241" spans="10:12" x14ac:dyDescent="0.25">
      <c r="J241" s="186"/>
      <c r="K241" s="186"/>
      <c r="L241" s="186"/>
    </row>
    <row r="242" spans="10:12" x14ac:dyDescent="0.25">
      <c r="J242" s="186"/>
      <c r="K242" s="186"/>
      <c r="L242" s="186"/>
    </row>
    <row r="243" spans="10:12" x14ac:dyDescent="0.25">
      <c r="J243" s="186"/>
      <c r="K243" s="186"/>
      <c r="L243" s="186"/>
    </row>
    <row r="244" spans="10:12" x14ac:dyDescent="0.25">
      <c r="J244" s="186"/>
      <c r="K244" s="186"/>
      <c r="L244" s="186"/>
    </row>
    <row r="245" spans="10:12" x14ac:dyDescent="0.25">
      <c r="J245" s="186"/>
      <c r="K245" s="186"/>
      <c r="L245" s="186"/>
    </row>
    <row r="246" spans="10:12" x14ac:dyDescent="0.25">
      <c r="J246" s="186"/>
      <c r="K246" s="186"/>
      <c r="L246" s="186"/>
    </row>
    <row r="247" spans="10:12" x14ac:dyDescent="0.25">
      <c r="J247" s="186"/>
      <c r="K247" s="186"/>
      <c r="L247" s="186"/>
    </row>
    <row r="248" spans="10:12" x14ac:dyDescent="0.25">
      <c r="J248" s="186"/>
      <c r="K248" s="186"/>
      <c r="L248" s="186"/>
    </row>
    <row r="249" spans="10:12" x14ac:dyDescent="0.25">
      <c r="J249" s="186"/>
      <c r="K249" s="186"/>
      <c r="L249" s="186"/>
    </row>
    <row r="250" spans="10:12" x14ac:dyDescent="0.25">
      <c r="J250" s="186"/>
      <c r="K250" s="186"/>
      <c r="L250" s="186"/>
    </row>
    <row r="251" spans="10:12" x14ac:dyDescent="0.25">
      <c r="J251" s="186"/>
      <c r="K251" s="186"/>
      <c r="L251" s="186"/>
    </row>
    <row r="252" spans="10:12" x14ac:dyDescent="0.25">
      <c r="J252" s="186"/>
      <c r="K252" s="186"/>
      <c r="L252" s="186"/>
    </row>
    <row r="253" spans="10:12" x14ac:dyDescent="0.25">
      <c r="J253" s="186"/>
      <c r="K253" s="186"/>
      <c r="L253" s="186"/>
    </row>
    <row r="254" spans="10:12" x14ac:dyDescent="0.25">
      <c r="J254" s="186"/>
      <c r="K254" s="186"/>
      <c r="L254" s="186"/>
    </row>
    <row r="255" spans="10:12" x14ac:dyDescent="0.25">
      <c r="J255" s="186"/>
      <c r="K255" s="186"/>
      <c r="L255" s="186"/>
    </row>
    <row r="256" spans="10:12" x14ac:dyDescent="0.25">
      <c r="J256" s="186"/>
      <c r="K256" s="186"/>
      <c r="L256" s="186"/>
    </row>
    <row r="257" spans="10:12" x14ac:dyDescent="0.25">
      <c r="J257" s="186"/>
      <c r="K257" s="186"/>
      <c r="L257" s="186"/>
    </row>
    <row r="258" spans="10:12" x14ac:dyDescent="0.25">
      <c r="J258" s="186"/>
      <c r="K258" s="186"/>
      <c r="L258" s="186"/>
    </row>
    <row r="259" spans="10:12" x14ac:dyDescent="0.25">
      <c r="J259" s="186"/>
      <c r="K259" s="186"/>
      <c r="L259" s="186"/>
    </row>
    <row r="260" spans="10:12" x14ac:dyDescent="0.25">
      <c r="J260" s="186"/>
      <c r="K260" s="186"/>
      <c r="L260" s="186"/>
    </row>
    <row r="261" spans="10:12" x14ac:dyDescent="0.25">
      <c r="J261" s="186"/>
      <c r="K261" s="186"/>
      <c r="L261" s="186"/>
    </row>
    <row r="262" spans="10:12" x14ac:dyDescent="0.25">
      <c r="J262" s="186"/>
      <c r="K262" s="186"/>
      <c r="L262" s="186"/>
    </row>
    <row r="263" spans="10:12" x14ac:dyDescent="0.25">
      <c r="J263" s="186"/>
      <c r="K263" s="186"/>
      <c r="L263" s="186"/>
    </row>
    <row r="264" spans="10:12" x14ac:dyDescent="0.25">
      <c r="J264" s="186"/>
      <c r="K264" s="186"/>
      <c r="L264" s="186"/>
    </row>
    <row r="265" spans="10:12" x14ac:dyDescent="0.25">
      <c r="J265" s="186"/>
      <c r="K265" s="186"/>
      <c r="L265" s="186"/>
    </row>
    <row r="266" spans="10:12" x14ac:dyDescent="0.25">
      <c r="J266" s="186"/>
      <c r="K266" s="186"/>
      <c r="L266" s="186"/>
    </row>
    <row r="267" spans="10:12" x14ac:dyDescent="0.25">
      <c r="J267" s="186"/>
      <c r="K267" s="186"/>
      <c r="L267" s="186"/>
    </row>
    <row r="268" spans="10:12" x14ac:dyDescent="0.25">
      <c r="J268" s="186"/>
      <c r="K268" s="186"/>
      <c r="L268" s="186"/>
    </row>
    <row r="269" spans="10:12" x14ac:dyDescent="0.25">
      <c r="J269" s="186"/>
      <c r="K269" s="186"/>
      <c r="L269" s="186"/>
    </row>
    <row r="270" spans="10:12" x14ac:dyDescent="0.25">
      <c r="J270" s="186"/>
      <c r="K270" s="186"/>
      <c r="L270" s="186"/>
    </row>
    <row r="271" spans="10:12" x14ac:dyDescent="0.25">
      <c r="J271" s="186"/>
      <c r="K271" s="186"/>
      <c r="L271" s="186"/>
    </row>
    <row r="272" spans="10:12" x14ac:dyDescent="0.25">
      <c r="J272" s="186"/>
      <c r="K272" s="186"/>
      <c r="L272" s="186"/>
    </row>
    <row r="273" spans="10:12" x14ac:dyDescent="0.25">
      <c r="J273" s="186"/>
      <c r="K273" s="186"/>
      <c r="L273" s="186"/>
    </row>
    <row r="274" spans="10:12" x14ac:dyDescent="0.25">
      <c r="J274" s="186"/>
      <c r="K274" s="186"/>
      <c r="L274" s="186"/>
    </row>
    <row r="275" spans="10:12" x14ac:dyDescent="0.25">
      <c r="J275" s="186"/>
      <c r="K275" s="186"/>
      <c r="L275" s="186"/>
    </row>
    <row r="276" spans="10:12" x14ac:dyDescent="0.25">
      <c r="J276" s="186"/>
      <c r="K276" s="186"/>
      <c r="L276" s="186"/>
    </row>
    <row r="277" spans="10:12" x14ac:dyDescent="0.25">
      <c r="J277" s="186"/>
      <c r="K277" s="186"/>
      <c r="L277" s="186"/>
    </row>
    <row r="278" spans="10:12" x14ac:dyDescent="0.25">
      <c r="J278" s="186"/>
      <c r="K278" s="186"/>
      <c r="L278" s="186"/>
    </row>
    <row r="279" spans="10:12" x14ac:dyDescent="0.25">
      <c r="J279" s="186"/>
      <c r="K279" s="186"/>
      <c r="L279" s="186"/>
    </row>
    <row r="280" spans="10:12" x14ac:dyDescent="0.25">
      <c r="J280" s="186"/>
      <c r="K280" s="186"/>
      <c r="L280" s="186"/>
    </row>
    <row r="281" spans="10:12" x14ac:dyDescent="0.25">
      <c r="J281" s="186"/>
      <c r="K281" s="186"/>
      <c r="L281" s="186"/>
    </row>
    <row r="282" spans="10:12" x14ac:dyDescent="0.25">
      <c r="J282" s="186"/>
      <c r="K282" s="186"/>
      <c r="L282" s="186"/>
    </row>
    <row r="283" spans="10:12" x14ac:dyDescent="0.25">
      <c r="J283" s="186"/>
      <c r="K283" s="186"/>
      <c r="L283" s="186"/>
    </row>
    <row r="284" spans="10:12" x14ac:dyDescent="0.25">
      <c r="J284" s="186"/>
      <c r="K284" s="186"/>
      <c r="L284" s="186"/>
    </row>
    <row r="285" spans="10:12" x14ac:dyDescent="0.25">
      <c r="J285" s="186"/>
      <c r="K285" s="186"/>
      <c r="L285" s="186"/>
    </row>
    <row r="286" spans="10:12" x14ac:dyDescent="0.25">
      <c r="J286" s="186"/>
      <c r="K286" s="186"/>
      <c r="L286" s="186"/>
    </row>
    <row r="287" spans="10:12" x14ac:dyDescent="0.25">
      <c r="J287" s="186"/>
      <c r="K287" s="186"/>
      <c r="L287" s="186"/>
    </row>
    <row r="288" spans="10:12" x14ac:dyDescent="0.25">
      <c r="J288" s="186"/>
      <c r="K288" s="186"/>
      <c r="L288" s="186"/>
    </row>
    <row r="289" spans="10:12" x14ac:dyDescent="0.25">
      <c r="J289" s="186"/>
      <c r="K289" s="186"/>
      <c r="L289" s="186"/>
    </row>
    <row r="290" spans="10:12" x14ac:dyDescent="0.25">
      <c r="J290" s="186"/>
      <c r="K290" s="186"/>
      <c r="L290" s="186"/>
    </row>
    <row r="291" spans="10:12" x14ac:dyDescent="0.25">
      <c r="J291" s="186"/>
      <c r="K291" s="186"/>
      <c r="L291" s="186"/>
    </row>
    <row r="292" spans="10:12" x14ac:dyDescent="0.25">
      <c r="J292" s="186"/>
      <c r="K292" s="186"/>
      <c r="L292" s="186"/>
    </row>
    <row r="293" spans="10:12" x14ac:dyDescent="0.25">
      <c r="J293" s="186"/>
      <c r="K293" s="186"/>
      <c r="L293" s="186"/>
    </row>
    <row r="294" spans="10:12" x14ac:dyDescent="0.25">
      <c r="J294" s="186"/>
      <c r="K294" s="186"/>
      <c r="L294" s="186"/>
    </row>
    <row r="295" spans="10:12" x14ac:dyDescent="0.25">
      <c r="J295" s="186"/>
      <c r="K295" s="186"/>
      <c r="L295" s="186"/>
    </row>
    <row r="296" spans="10:12" x14ac:dyDescent="0.25">
      <c r="J296" s="186"/>
      <c r="K296" s="186"/>
      <c r="L296" s="186"/>
    </row>
    <row r="297" spans="10:12" x14ac:dyDescent="0.25">
      <c r="J297" s="186"/>
      <c r="K297" s="186"/>
      <c r="L297" s="186"/>
    </row>
    <row r="298" spans="10:12" x14ac:dyDescent="0.25">
      <c r="J298" s="186"/>
      <c r="K298" s="186"/>
      <c r="L298" s="186"/>
    </row>
    <row r="299" spans="10:12" x14ac:dyDescent="0.25">
      <c r="J299" s="186"/>
      <c r="K299" s="186"/>
      <c r="L299" s="186"/>
    </row>
    <row r="300" spans="10:12" x14ac:dyDescent="0.25">
      <c r="J300" s="186"/>
      <c r="K300" s="186"/>
      <c r="L300" s="186"/>
    </row>
    <row r="301" spans="10:12" x14ac:dyDescent="0.25">
      <c r="J301" s="186"/>
      <c r="K301" s="186"/>
      <c r="L301" s="186"/>
    </row>
    <row r="302" spans="10:12" x14ac:dyDescent="0.25">
      <c r="J302" s="186"/>
      <c r="K302" s="186"/>
      <c r="L302" s="186"/>
    </row>
    <row r="303" spans="10:12" x14ac:dyDescent="0.25">
      <c r="J303" s="186"/>
      <c r="K303" s="186"/>
      <c r="L303" s="186"/>
    </row>
    <row r="304" spans="10:12" x14ac:dyDescent="0.25">
      <c r="J304" s="186"/>
      <c r="K304" s="186"/>
      <c r="L304" s="186"/>
    </row>
    <row r="305" spans="10:12" x14ac:dyDescent="0.25">
      <c r="J305" s="186"/>
      <c r="K305" s="186"/>
      <c r="L305" s="186"/>
    </row>
    <row r="306" spans="10:12" x14ac:dyDescent="0.25">
      <c r="J306" s="186"/>
      <c r="K306" s="186"/>
      <c r="L306" s="186"/>
    </row>
    <row r="307" spans="10:12" x14ac:dyDescent="0.25">
      <c r="J307" s="186"/>
      <c r="K307" s="186"/>
      <c r="L307" s="186"/>
    </row>
    <row r="308" spans="10:12" x14ac:dyDescent="0.25">
      <c r="J308" s="186"/>
      <c r="K308" s="186"/>
      <c r="L308" s="186"/>
    </row>
    <row r="309" spans="10:12" x14ac:dyDescent="0.25">
      <c r="J309" s="186"/>
      <c r="K309" s="186"/>
      <c r="L309" s="186"/>
    </row>
    <row r="310" spans="10:12" x14ac:dyDescent="0.25">
      <c r="J310" s="186"/>
      <c r="K310" s="186"/>
      <c r="L310" s="186"/>
    </row>
    <row r="311" spans="10:12" x14ac:dyDescent="0.25">
      <c r="J311" s="186"/>
      <c r="K311" s="186"/>
      <c r="L311" s="186"/>
    </row>
    <row r="312" spans="10:12" x14ac:dyDescent="0.25">
      <c r="J312" s="186"/>
      <c r="K312" s="186"/>
      <c r="L312" s="186"/>
    </row>
    <row r="313" spans="10:12" x14ac:dyDescent="0.25">
      <c r="J313" s="186"/>
      <c r="K313" s="186"/>
      <c r="L313" s="186"/>
    </row>
    <row r="314" spans="10:12" x14ac:dyDescent="0.25">
      <c r="J314" s="186"/>
      <c r="K314" s="186"/>
      <c r="L314" s="186"/>
    </row>
    <row r="315" spans="10:12" x14ac:dyDescent="0.25">
      <c r="J315" s="186"/>
      <c r="K315" s="186"/>
      <c r="L315" s="186"/>
    </row>
    <row r="316" spans="10:12" x14ac:dyDescent="0.25">
      <c r="J316" s="186"/>
      <c r="K316" s="186"/>
      <c r="L316" s="186"/>
    </row>
    <row r="317" spans="10:12" x14ac:dyDescent="0.25">
      <c r="J317" s="186"/>
      <c r="K317" s="186"/>
      <c r="L317" s="186"/>
    </row>
    <row r="318" spans="10:12" x14ac:dyDescent="0.25">
      <c r="J318" s="186"/>
      <c r="K318" s="186"/>
      <c r="L318" s="186"/>
    </row>
    <row r="319" spans="10:12" x14ac:dyDescent="0.25">
      <c r="J319" s="186"/>
      <c r="K319" s="186"/>
      <c r="L319" s="186"/>
    </row>
    <row r="320" spans="10:12" x14ac:dyDescent="0.25">
      <c r="J320" s="186"/>
      <c r="K320" s="186"/>
      <c r="L320" s="186"/>
    </row>
    <row r="321" spans="10:12" x14ac:dyDescent="0.25">
      <c r="J321" s="186"/>
      <c r="K321" s="186"/>
      <c r="L321" s="186"/>
    </row>
    <row r="322" spans="10:12" x14ac:dyDescent="0.25">
      <c r="J322" s="186"/>
      <c r="K322" s="186"/>
      <c r="L322" s="186"/>
    </row>
    <row r="323" spans="10:12" x14ac:dyDescent="0.25">
      <c r="J323" s="186"/>
      <c r="K323" s="186"/>
      <c r="L323" s="186"/>
    </row>
    <row r="324" spans="10:12" x14ac:dyDescent="0.25">
      <c r="J324" s="186"/>
      <c r="K324" s="186"/>
      <c r="L324" s="186"/>
    </row>
    <row r="325" spans="10:12" x14ac:dyDescent="0.25">
      <c r="J325" s="186"/>
      <c r="K325" s="186"/>
      <c r="L325" s="186"/>
    </row>
    <row r="326" spans="10:12" x14ac:dyDescent="0.25">
      <c r="J326" s="186"/>
      <c r="K326" s="186"/>
      <c r="L326" s="186"/>
    </row>
    <row r="327" spans="10:12" x14ac:dyDescent="0.25">
      <c r="J327" s="186"/>
      <c r="K327" s="186"/>
      <c r="L327" s="186"/>
    </row>
    <row r="328" spans="10:12" x14ac:dyDescent="0.25">
      <c r="J328" s="186"/>
      <c r="K328" s="186"/>
      <c r="L328" s="186"/>
    </row>
    <row r="329" spans="10:12" x14ac:dyDescent="0.25">
      <c r="J329" s="186"/>
      <c r="K329" s="186"/>
      <c r="L329" s="186"/>
    </row>
    <row r="330" spans="10:12" x14ac:dyDescent="0.25">
      <c r="J330" s="186"/>
      <c r="K330" s="186"/>
      <c r="L330" s="186"/>
    </row>
    <row r="331" spans="10:12" x14ac:dyDescent="0.25">
      <c r="J331" s="186"/>
      <c r="K331" s="186"/>
      <c r="L331" s="186"/>
    </row>
    <row r="332" spans="10:12" x14ac:dyDescent="0.25">
      <c r="J332" s="186"/>
      <c r="K332" s="186"/>
      <c r="L332" s="186"/>
    </row>
    <row r="333" spans="10:12" x14ac:dyDescent="0.25">
      <c r="J333" s="186"/>
      <c r="K333" s="186"/>
      <c r="L333" s="186"/>
    </row>
    <row r="334" spans="10:12" x14ac:dyDescent="0.25">
      <c r="J334" s="186"/>
      <c r="K334" s="186"/>
      <c r="L334" s="186"/>
    </row>
    <row r="335" spans="10:12" x14ac:dyDescent="0.25">
      <c r="J335" s="186"/>
      <c r="K335" s="186"/>
      <c r="L335" s="186"/>
    </row>
    <row r="336" spans="10:12" x14ac:dyDescent="0.25">
      <c r="J336" s="186"/>
      <c r="K336" s="186"/>
      <c r="L336" s="186"/>
    </row>
    <row r="337" spans="10:12" x14ac:dyDescent="0.25">
      <c r="J337" s="186"/>
      <c r="K337" s="186"/>
      <c r="L337" s="186"/>
    </row>
    <row r="338" spans="10:12" x14ac:dyDescent="0.25">
      <c r="J338" s="186"/>
      <c r="K338" s="186"/>
      <c r="L338" s="186"/>
    </row>
    <row r="339" spans="10:12" x14ac:dyDescent="0.25">
      <c r="J339" s="186"/>
      <c r="K339" s="186"/>
      <c r="L339" s="186"/>
    </row>
    <row r="340" spans="10:12" x14ac:dyDescent="0.25">
      <c r="J340" s="186"/>
      <c r="K340" s="186"/>
      <c r="L340" s="186"/>
    </row>
    <row r="341" spans="10:12" x14ac:dyDescent="0.25">
      <c r="J341" s="186"/>
      <c r="K341" s="186"/>
      <c r="L341" s="186"/>
    </row>
    <row r="342" spans="10:12" x14ac:dyDescent="0.25">
      <c r="J342" s="186"/>
      <c r="K342" s="186"/>
      <c r="L342" s="186"/>
    </row>
    <row r="343" spans="10:12" x14ac:dyDescent="0.25">
      <c r="J343" s="186"/>
      <c r="K343" s="186"/>
      <c r="L343" s="186"/>
    </row>
    <row r="344" spans="10:12" x14ac:dyDescent="0.25">
      <c r="J344" s="186"/>
      <c r="K344" s="186"/>
      <c r="L344" s="186"/>
    </row>
    <row r="345" spans="10:12" x14ac:dyDescent="0.25">
      <c r="J345" s="186"/>
      <c r="K345" s="186"/>
      <c r="L345" s="186"/>
    </row>
    <row r="346" spans="10:12" x14ac:dyDescent="0.25">
      <c r="J346" s="186"/>
      <c r="K346" s="186"/>
      <c r="L346" s="186"/>
    </row>
    <row r="347" spans="10:12" x14ac:dyDescent="0.25">
      <c r="J347" s="186"/>
      <c r="K347" s="186"/>
      <c r="L347" s="186"/>
    </row>
    <row r="348" spans="10:12" x14ac:dyDescent="0.25">
      <c r="J348" s="186"/>
      <c r="K348" s="186"/>
      <c r="L348" s="186"/>
    </row>
    <row r="349" spans="10:12" x14ac:dyDescent="0.25">
      <c r="J349" s="186"/>
      <c r="K349" s="186"/>
      <c r="L349" s="186"/>
    </row>
    <row r="350" spans="10:12" x14ac:dyDescent="0.25">
      <c r="J350" s="186"/>
      <c r="K350" s="186"/>
      <c r="L350" s="186"/>
    </row>
    <row r="351" spans="10:12" x14ac:dyDescent="0.25">
      <c r="J351" s="186"/>
      <c r="K351" s="186"/>
      <c r="L351" s="186"/>
    </row>
    <row r="352" spans="10:12" x14ac:dyDescent="0.25">
      <c r="J352" s="186"/>
      <c r="K352" s="186"/>
      <c r="L352" s="186"/>
    </row>
    <row r="353" spans="10:12" x14ac:dyDescent="0.25">
      <c r="J353" s="186"/>
      <c r="K353" s="186"/>
      <c r="L353" s="186"/>
    </row>
    <row r="354" spans="10:12" x14ac:dyDescent="0.25">
      <c r="J354" s="186"/>
      <c r="K354" s="186"/>
      <c r="L354" s="186"/>
    </row>
    <row r="355" spans="10:12" x14ac:dyDescent="0.25">
      <c r="J355" s="186"/>
      <c r="K355" s="186"/>
      <c r="L355" s="186"/>
    </row>
    <row r="356" spans="10:12" x14ac:dyDescent="0.25">
      <c r="J356" s="186"/>
      <c r="K356" s="186"/>
      <c r="L356" s="186"/>
    </row>
    <row r="357" spans="10:12" x14ac:dyDescent="0.25">
      <c r="J357" s="186"/>
      <c r="K357" s="186"/>
      <c r="L357" s="186"/>
    </row>
    <row r="358" spans="10:12" x14ac:dyDescent="0.25">
      <c r="J358" s="186"/>
      <c r="K358" s="186"/>
      <c r="L358" s="186"/>
    </row>
    <row r="359" spans="10:12" x14ac:dyDescent="0.25">
      <c r="J359" s="186"/>
      <c r="K359" s="186"/>
      <c r="L359" s="186"/>
    </row>
    <row r="360" spans="10:12" x14ac:dyDescent="0.25">
      <c r="J360" s="186"/>
      <c r="K360" s="186"/>
      <c r="L360" s="186"/>
    </row>
    <row r="361" spans="10:12" x14ac:dyDescent="0.25">
      <c r="J361" s="186"/>
      <c r="K361" s="186"/>
      <c r="L361" s="186"/>
    </row>
    <row r="362" spans="10:12" x14ac:dyDescent="0.25">
      <c r="J362" s="186"/>
      <c r="K362" s="186"/>
      <c r="L362" s="186"/>
    </row>
    <row r="363" spans="10:12" x14ac:dyDescent="0.25">
      <c r="J363" s="186"/>
      <c r="K363" s="186"/>
      <c r="L363" s="186"/>
    </row>
    <row r="364" spans="10:12" x14ac:dyDescent="0.25">
      <c r="J364" s="186"/>
      <c r="K364" s="186"/>
      <c r="L364" s="186"/>
    </row>
    <row r="365" spans="10:12" x14ac:dyDescent="0.25">
      <c r="J365" s="186"/>
      <c r="K365" s="186"/>
      <c r="L365" s="186"/>
    </row>
    <row r="366" spans="10:12" x14ac:dyDescent="0.25">
      <c r="J366" s="186"/>
      <c r="K366" s="186"/>
      <c r="L366" s="186"/>
    </row>
    <row r="367" spans="10:12" x14ac:dyDescent="0.25">
      <c r="J367" s="186"/>
      <c r="K367" s="186"/>
      <c r="L367" s="186"/>
    </row>
    <row r="368" spans="10:12" x14ac:dyDescent="0.25">
      <c r="J368" s="186"/>
      <c r="K368" s="186"/>
      <c r="L368" s="186"/>
    </row>
    <row r="369" spans="10:12" x14ac:dyDescent="0.25">
      <c r="J369" s="186"/>
      <c r="K369" s="186"/>
      <c r="L369" s="186"/>
    </row>
    <row r="370" spans="10:12" x14ac:dyDescent="0.25">
      <c r="J370" s="186"/>
      <c r="K370" s="186"/>
      <c r="L370" s="186"/>
    </row>
    <row r="371" spans="10:12" x14ac:dyDescent="0.25">
      <c r="J371" s="186"/>
      <c r="K371" s="186"/>
      <c r="L371" s="186"/>
    </row>
    <row r="372" spans="10:12" x14ac:dyDescent="0.25">
      <c r="J372" s="186"/>
      <c r="K372" s="186"/>
      <c r="L372" s="186"/>
    </row>
    <row r="373" spans="10:12" x14ac:dyDescent="0.25">
      <c r="J373" s="186"/>
      <c r="K373" s="186"/>
      <c r="L373" s="186"/>
    </row>
    <row r="374" spans="10:12" x14ac:dyDescent="0.25">
      <c r="J374" s="186"/>
      <c r="K374" s="186"/>
      <c r="L374" s="186"/>
    </row>
    <row r="375" spans="10:12" x14ac:dyDescent="0.25">
      <c r="J375" s="186"/>
      <c r="K375" s="186"/>
      <c r="L375" s="186"/>
    </row>
    <row r="376" spans="10:12" x14ac:dyDescent="0.25">
      <c r="J376" s="186"/>
      <c r="K376" s="186"/>
      <c r="L376" s="186"/>
    </row>
    <row r="377" spans="10:12" x14ac:dyDescent="0.25">
      <c r="J377" s="186"/>
      <c r="K377" s="186"/>
      <c r="L377" s="186"/>
    </row>
    <row r="378" spans="10:12" x14ac:dyDescent="0.25">
      <c r="J378" s="186"/>
      <c r="K378" s="186"/>
      <c r="L378" s="186"/>
    </row>
    <row r="379" spans="10:12" x14ac:dyDescent="0.25">
      <c r="J379" s="186"/>
      <c r="K379" s="186"/>
      <c r="L379" s="186"/>
    </row>
    <row r="380" spans="10:12" x14ac:dyDescent="0.25">
      <c r="J380" s="186"/>
      <c r="K380" s="186"/>
      <c r="L380" s="186"/>
    </row>
    <row r="381" spans="10:12" x14ac:dyDescent="0.25">
      <c r="J381" s="186"/>
      <c r="K381" s="186"/>
      <c r="L381" s="186"/>
    </row>
    <row r="382" spans="10:12" x14ac:dyDescent="0.25">
      <c r="J382" s="186"/>
      <c r="K382" s="186"/>
      <c r="L382" s="186"/>
    </row>
    <row r="383" spans="10:12" x14ac:dyDescent="0.25">
      <c r="J383" s="186"/>
      <c r="K383" s="186"/>
      <c r="L383" s="186"/>
    </row>
    <row r="384" spans="10:12" x14ac:dyDescent="0.25">
      <c r="J384" s="186"/>
      <c r="K384" s="186"/>
      <c r="L384" s="186"/>
    </row>
    <row r="385" spans="10:12" x14ac:dyDescent="0.25">
      <c r="J385" s="186"/>
      <c r="K385" s="186"/>
      <c r="L385" s="186"/>
    </row>
    <row r="386" spans="10:12" x14ac:dyDescent="0.25">
      <c r="J386" s="186"/>
      <c r="K386" s="186"/>
      <c r="L386" s="186"/>
    </row>
    <row r="387" spans="10:12" x14ac:dyDescent="0.25">
      <c r="J387" s="186"/>
      <c r="K387" s="186"/>
      <c r="L387" s="186"/>
    </row>
    <row r="388" spans="10:12" x14ac:dyDescent="0.25">
      <c r="J388" s="186"/>
      <c r="K388" s="186"/>
      <c r="L388" s="186"/>
    </row>
    <row r="389" spans="10:12" x14ac:dyDescent="0.25">
      <c r="J389" s="186"/>
      <c r="K389" s="186"/>
      <c r="L389" s="186"/>
    </row>
    <row r="390" spans="10:12" x14ac:dyDescent="0.25">
      <c r="J390" s="186"/>
      <c r="K390" s="186"/>
      <c r="L390" s="186"/>
    </row>
    <row r="391" spans="10:12" x14ac:dyDescent="0.25">
      <c r="J391" s="186"/>
      <c r="K391" s="186"/>
      <c r="L391" s="186"/>
    </row>
    <row r="392" spans="10:12" x14ac:dyDescent="0.25">
      <c r="J392" s="186"/>
      <c r="K392" s="186"/>
      <c r="L392" s="186"/>
    </row>
    <row r="393" spans="10:12" x14ac:dyDescent="0.25">
      <c r="J393" s="186"/>
      <c r="K393" s="186"/>
      <c r="L393" s="186"/>
    </row>
    <row r="394" spans="10:12" x14ac:dyDescent="0.25">
      <c r="J394" s="186"/>
      <c r="K394" s="186"/>
      <c r="L394" s="186"/>
    </row>
    <row r="395" spans="10:12" x14ac:dyDescent="0.25">
      <c r="J395" s="186"/>
      <c r="K395" s="186"/>
      <c r="L395" s="186"/>
    </row>
    <row r="396" spans="10:12" x14ac:dyDescent="0.25">
      <c r="J396" s="186"/>
      <c r="K396" s="186"/>
      <c r="L396" s="186"/>
    </row>
    <row r="397" spans="10:12" x14ac:dyDescent="0.25">
      <c r="J397" s="186"/>
      <c r="K397" s="186"/>
      <c r="L397" s="186"/>
    </row>
    <row r="398" spans="10:12" x14ac:dyDescent="0.25">
      <c r="J398" s="186"/>
      <c r="K398" s="186"/>
      <c r="L398" s="186"/>
    </row>
    <row r="399" spans="10:12" x14ac:dyDescent="0.25">
      <c r="J399" s="186"/>
      <c r="K399" s="186"/>
      <c r="L399" s="186"/>
    </row>
    <row r="400" spans="10:12" x14ac:dyDescent="0.25">
      <c r="J400" s="186"/>
      <c r="K400" s="186"/>
      <c r="L400" s="186"/>
    </row>
    <row r="401" spans="10:12" x14ac:dyDescent="0.25">
      <c r="J401" s="186"/>
      <c r="K401" s="186"/>
      <c r="L401" s="186"/>
    </row>
    <row r="402" spans="10:12" x14ac:dyDescent="0.25">
      <c r="J402" s="186"/>
      <c r="K402" s="186"/>
      <c r="L402" s="186"/>
    </row>
    <row r="403" spans="10:12" x14ac:dyDescent="0.25">
      <c r="J403" s="186"/>
      <c r="K403" s="186"/>
      <c r="L403" s="186"/>
    </row>
    <row r="404" spans="10:12" x14ac:dyDescent="0.25">
      <c r="J404" s="186"/>
      <c r="K404" s="186"/>
      <c r="L404" s="186"/>
    </row>
    <row r="405" spans="10:12" x14ac:dyDescent="0.25">
      <c r="J405" s="186"/>
      <c r="K405" s="186"/>
      <c r="L405" s="186"/>
    </row>
    <row r="406" spans="10:12" x14ac:dyDescent="0.25">
      <c r="J406" s="186"/>
      <c r="K406" s="186"/>
      <c r="L406" s="186"/>
    </row>
    <row r="407" spans="10:12" x14ac:dyDescent="0.25">
      <c r="J407" s="186"/>
      <c r="K407" s="186"/>
      <c r="L407" s="186"/>
    </row>
    <row r="408" spans="10:12" x14ac:dyDescent="0.25">
      <c r="J408" s="186"/>
      <c r="K408" s="186"/>
      <c r="L408" s="186"/>
    </row>
    <row r="409" spans="10:12" x14ac:dyDescent="0.25">
      <c r="J409" s="186"/>
      <c r="K409" s="186"/>
      <c r="L409" s="186"/>
    </row>
    <row r="410" spans="10:12" x14ac:dyDescent="0.25">
      <c r="J410" s="186"/>
      <c r="K410" s="186"/>
      <c r="L410" s="186"/>
    </row>
    <row r="411" spans="10:12" x14ac:dyDescent="0.25">
      <c r="J411" s="186"/>
      <c r="K411" s="186"/>
      <c r="L411" s="186"/>
    </row>
    <row r="412" spans="10:12" x14ac:dyDescent="0.25">
      <c r="J412" s="186"/>
      <c r="K412" s="186"/>
      <c r="L412" s="186"/>
    </row>
    <row r="413" spans="10:12" x14ac:dyDescent="0.25">
      <c r="J413" s="186"/>
      <c r="K413" s="186"/>
      <c r="L413" s="186"/>
    </row>
    <row r="414" spans="10:12" x14ac:dyDescent="0.25">
      <c r="J414" s="186"/>
      <c r="K414" s="186"/>
      <c r="L414" s="186"/>
    </row>
    <row r="415" spans="10:12" x14ac:dyDescent="0.25">
      <c r="J415" s="186"/>
      <c r="K415" s="186"/>
      <c r="L415" s="186"/>
    </row>
    <row r="416" spans="10:12" x14ac:dyDescent="0.25">
      <c r="J416" s="186"/>
      <c r="K416" s="186"/>
      <c r="L416" s="186"/>
    </row>
    <row r="417" spans="10:12" x14ac:dyDescent="0.25">
      <c r="J417" s="186"/>
      <c r="K417" s="186"/>
      <c r="L417" s="186"/>
    </row>
    <row r="418" spans="10:12" x14ac:dyDescent="0.25">
      <c r="J418" s="186"/>
      <c r="K418" s="186"/>
      <c r="L418" s="186"/>
    </row>
    <row r="419" spans="10:12" x14ac:dyDescent="0.25">
      <c r="J419" s="186"/>
      <c r="K419" s="186"/>
      <c r="L419" s="186"/>
    </row>
    <row r="420" spans="10:12" x14ac:dyDescent="0.25">
      <c r="J420" s="186"/>
      <c r="K420" s="186"/>
      <c r="L420" s="186"/>
    </row>
    <row r="421" spans="10:12" x14ac:dyDescent="0.25">
      <c r="J421" s="186"/>
      <c r="K421" s="186"/>
      <c r="L421" s="186"/>
    </row>
    <row r="422" spans="10:12" x14ac:dyDescent="0.25">
      <c r="J422" s="186"/>
      <c r="K422" s="186"/>
      <c r="L422" s="186"/>
    </row>
    <row r="423" spans="10:12" x14ac:dyDescent="0.25">
      <c r="J423" s="186"/>
      <c r="K423" s="186"/>
      <c r="L423" s="186"/>
    </row>
    <row r="424" spans="10:12" x14ac:dyDescent="0.25">
      <c r="J424" s="186"/>
      <c r="K424" s="186"/>
      <c r="L424" s="186"/>
    </row>
    <row r="425" spans="10:12" x14ac:dyDescent="0.25">
      <c r="J425" s="186"/>
      <c r="K425" s="186"/>
      <c r="L425" s="186"/>
    </row>
    <row r="426" spans="10:12" x14ac:dyDescent="0.25">
      <c r="J426" s="186"/>
      <c r="K426" s="186"/>
      <c r="L426" s="186"/>
    </row>
    <row r="427" spans="10:12" x14ac:dyDescent="0.25">
      <c r="J427" s="186"/>
      <c r="K427" s="186"/>
      <c r="L427" s="186"/>
    </row>
    <row r="428" spans="10:12" x14ac:dyDescent="0.25">
      <c r="J428" s="186"/>
      <c r="K428" s="186"/>
      <c r="L428" s="186"/>
    </row>
    <row r="429" spans="10:12" x14ac:dyDescent="0.25">
      <c r="J429" s="186"/>
      <c r="K429" s="186"/>
      <c r="L429" s="186"/>
    </row>
    <row r="430" spans="10:12" x14ac:dyDescent="0.25">
      <c r="J430" s="186"/>
      <c r="K430" s="186"/>
      <c r="L430" s="186"/>
    </row>
    <row r="431" spans="10:12" x14ac:dyDescent="0.25">
      <c r="J431" s="186"/>
      <c r="K431" s="186"/>
      <c r="L431" s="186"/>
    </row>
    <row r="432" spans="10:12" x14ac:dyDescent="0.25">
      <c r="J432" s="186"/>
      <c r="K432" s="186"/>
      <c r="L432" s="186"/>
    </row>
    <row r="433" spans="10:12" x14ac:dyDescent="0.25">
      <c r="J433" s="186"/>
      <c r="K433" s="186"/>
      <c r="L433" s="186"/>
    </row>
    <row r="434" spans="10:12" x14ac:dyDescent="0.25">
      <c r="J434" s="186"/>
      <c r="K434" s="186"/>
      <c r="L434" s="186"/>
    </row>
    <row r="435" spans="10:12" x14ac:dyDescent="0.25">
      <c r="J435" s="186"/>
      <c r="K435" s="186"/>
      <c r="L435" s="186"/>
    </row>
    <row r="436" spans="10:12" x14ac:dyDescent="0.25">
      <c r="J436" s="186"/>
      <c r="K436" s="186"/>
      <c r="L436" s="186"/>
    </row>
    <row r="437" spans="10:12" x14ac:dyDescent="0.25">
      <c r="J437" s="186"/>
      <c r="K437" s="186"/>
      <c r="L437" s="186"/>
    </row>
    <row r="438" spans="10:12" x14ac:dyDescent="0.25">
      <c r="J438" s="186"/>
      <c r="K438" s="186"/>
      <c r="L438" s="186"/>
    </row>
    <row r="439" spans="10:12" x14ac:dyDescent="0.25">
      <c r="J439" s="186"/>
      <c r="K439" s="186"/>
      <c r="L439" s="186"/>
    </row>
    <row r="440" spans="10:12" x14ac:dyDescent="0.25">
      <c r="J440" s="186"/>
      <c r="K440" s="186"/>
      <c r="L440" s="186"/>
    </row>
    <row r="441" spans="10:12" x14ac:dyDescent="0.25">
      <c r="J441" s="186"/>
      <c r="K441" s="186"/>
      <c r="L441" s="186"/>
    </row>
    <row r="442" spans="10:12" x14ac:dyDescent="0.25">
      <c r="J442" s="186"/>
      <c r="K442" s="186"/>
      <c r="L442" s="186"/>
    </row>
    <row r="443" spans="10:12" x14ac:dyDescent="0.25">
      <c r="J443" s="186"/>
      <c r="K443" s="186"/>
      <c r="L443" s="186"/>
    </row>
    <row r="444" spans="10:12" x14ac:dyDescent="0.25">
      <c r="J444" s="186"/>
      <c r="K444" s="186"/>
      <c r="L444" s="186"/>
    </row>
    <row r="445" spans="10:12" x14ac:dyDescent="0.25">
      <c r="J445" s="186"/>
      <c r="K445" s="186"/>
      <c r="L445" s="186"/>
    </row>
    <row r="446" spans="10:12" x14ac:dyDescent="0.25">
      <c r="J446" s="186"/>
      <c r="K446" s="186"/>
      <c r="L446" s="186"/>
    </row>
    <row r="447" spans="10:12" x14ac:dyDescent="0.25">
      <c r="J447" s="186"/>
      <c r="K447" s="186"/>
      <c r="L447" s="186"/>
    </row>
    <row r="448" spans="10:12" x14ac:dyDescent="0.25">
      <c r="J448" s="186"/>
      <c r="K448" s="186"/>
      <c r="L448" s="186"/>
    </row>
    <row r="449" spans="10:12" x14ac:dyDescent="0.25">
      <c r="J449" s="186"/>
      <c r="K449" s="186"/>
      <c r="L449" s="186"/>
    </row>
    <row r="450" spans="10:12" x14ac:dyDescent="0.25">
      <c r="J450" s="186"/>
      <c r="K450" s="186"/>
      <c r="L450" s="186"/>
    </row>
    <row r="451" spans="10:12" x14ac:dyDescent="0.25">
      <c r="J451" s="186"/>
      <c r="K451" s="186"/>
      <c r="L451" s="186"/>
    </row>
    <row r="452" spans="10:12" x14ac:dyDescent="0.25">
      <c r="J452" s="186"/>
      <c r="K452" s="186"/>
      <c r="L452" s="186"/>
    </row>
    <row r="453" spans="10:12" x14ac:dyDescent="0.25">
      <c r="J453" s="186"/>
      <c r="K453" s="186"/>
      <c r="L453" s="186"/>
    </row>
    <row r="454" spans="10:12" x14ac:dyDescent="0.25">
      <c r="J454" s="186"/>
      <c r="K454" s="186"/>
      <c r="L454" s="186"/>
    </row>
    <row r="455" spans="10:12" x14ac:dyDescent="0.25">
      <c r="J455" s="186"/>
      <c r="K455" s="186"/>
      <c r="L455" s="186"/>
    </row>
    <row r="456" spans="10:12" x14ac:dyDescent="0.25">
      <c r="J456" s="186"/>
      <c r="K456" s="186"/>
      <c r="L456" s="186"/>
    </row>
    <row r="457" spans="10:12" x14ac:dyDescent="0.25">
      <c r="J457" s="186"/>
      <c r="K457" s="186"/>
      <c r="L457" s="186"/>
    </row>
    <row r="458" spans="10:12" x14ac:dyDescent="0.25">
      <c r="J458" s="186"/>
      <c r="K458" s="186"/>
      <c r="L458" s="186"/>
    </row>
    <row r="459" spans="10:12" x14ac:dyDescent="0.25">
      <c r="J459" s="186"/>
      <c r="K459" s="186"/>
      <c r="L459" s="186"/>
    </row>
    <row r="460" spans="10:12" x14ac:dyDescent="0.25">
      <c r="J460" s="186"/>
      <c r="K460" s="186"/>
      <c r="L460" s="186"/>
    </row>
    <row r="461" spans="10:12" x14ac:dyDescent="0.25">
      <c r="J461" s="186"/>
      <c r="K461" s="186"/>
      <c r="L461" s="186"/>
    </row>
    <row r="462" spans="10:12" x14ac:dyDescent="0.25">
      <c r="J462" s="186"/>
      <c r="K462" s="186"/>
      <c r="L462" s="186"/>
    </row>
    <row r="463" spans="10:12" x14ac:dyDescent="0.25">
      <c r="J463" s="186"/>
      <c r="K463" s="186"/>
      <c r="L463" s="186"/>
    </row>
    <row r="464" spans="10:12" x14ac:dyDescent="0.25">
      <c r="J464" s="186"/>
      <c r="K464" s="186"/>
      <c r="L464" s="186"/>
    </row>
    <row r="465" spans="10:12" x14ac:dyDescent="0.25">
      <c r="J465" s="186"/>
      <c r="K465" s="186"/>
      <c r="L465" s="186"/>
    </row>
    <row r="466" spans="10:12" x14ac:dyDescent="0.25">
      <c r="J466" s="186"/>
      <c r="K466" s="186"/>
      <c r="L466" s="186"/>
    </row>
    <row r="467" spans="10:12" x14ac:dyDescent="0.25">
      <c r="J467" s="186"/>
      <c r="K467" s="186"/>
      <c r="L467" s="186"/>
    </row>
    <row r="468" spans="10:12" x14ac:dyDescent="0.25">
      <c r="J468" s="186"/>
      <c r="K468" s="186"/>
      <c r="L468" s="186"/>
    </row>
    <row r="469" spans="10:12" x14ac:dyDescent="0.25">
      <c r="J469" s="186"/>
      <c r="K469" s="186"/>
      <c r="L469" s="186"/>
    </row>
    <row r="470" spans="10:12" x14ac:dyDescent="0.25">
      <c r="J470" s="186"/>
      <c r="K470" s="186"/>
      <c r="L470" s="186"/>
    </row>
    <row r="471" spans="10:12" x14ac:dyDescent="0.25">
      <c r="J471" s="186"/>
      <c r="K471" s="186"/>
      <c r="L471" s="186"/>
    </row>
    <row r="472" spans="10:12" x14ac:dyDescent="0.25">
      <c r="J472" s="186"/>
      <c r="K472" s="186"/>
      <c r="L472" s="186"/>
    </row>
    <row r="473" spans="10:12" x14ac:dyDescent="0.25">
      <c r="J473" s="186"/>
      <c r="K473" s="186"/>
      <c r="L473" s="186"/>
    </row>
    <row r="474" spans="10:12" x14ac:dyDescent="0.25">
      <c r="J474" s="186"/>
      <c r="K474" s="186"/>
      <c r="L474" s="186"/>
    </row>
    <row r="475" spans="10:12" x14ac:dyDescent="0.25">
      <c r="J475" s="186"/>
      <c r="K475" s="186"/>
      <c r="L475" s="186"/>
    </row>
    <row r="476" spans="10:12" x14ac:dyDescent="0.25">
      <c r="J476" s="186"/>
      <c r="K476" s="186"/>
      <c r="L476" s="186"/>
    </row>
    <row r="477" spans="10:12" x14ac:dyDescent="0.25">
      <c r="J477" s="186"/>
      <c r="K477" s="186"/>
      <c r="L477" s="186"/>
    </row>
    <row r="478" spans="10:12" x14ac:dyDescent="0.25">
      <c r="J478" s="186"/>
      <c r="K478" s="186"/>
      <c r="L478" s="186"/>
    </row>
    <row r="479" spans="10:12" x14ac:dyDescent="0.25">
      <c r="J479" s="186"/>
      <c r="K479" s="186"/>
      <c r="L479" s="186"/>
    </row>
    <row r="480" spans="10:12" x14ac:dyDescent="0.25">
      <c r="J480" s="186"/>
      <c r="K480" s="186"/>
      <c r="L480" s="186"/>
    </row>
    <row r="481" spans="10:12" x14ac:dyDescent="0.25">
      <c r="J481" s="186"/>
      <c r="K481" s="186"/>
      <c r="L481" s="186"/>
    </row>
    <row r="482" spans="10:12" x14ac:dyDescent="0.25">
      <c r="J482" s="186"/>
      <c r="K482" s="186"/>
      <c r="L482" s="186"/>
    </row>
    <row r="483" spans="10:12" x14ac:dyDescent="0.25">
      <c r="J483" s="186"/>
      <c r="K483" s="186"/>
      <c r="L483" s="186"/>
    </row>
    <row r="484" spans="10:12" x14ac:dyDescent="0.25">
      <c r="J484" s="186"/>
      <c r="K484" s="186"/>
      <c r="L484" s="186"/>
    </row>
    <row r="485" spans="10:12" x14ac:dyDescent="0.25">
      <c r="J485" s="186"/>
      <c r="K485" s="186"/>
      <c r="L485" s="186"/>
    </row>
    <row r="486" spans="10:12" x14ac:dyDescent="0.25">
      <c r="J486" s="186"/>
      <c r="K486" s="186"/>
      <c r="L486" s="186"/>
    </row>
    <row r="487" spans="10:12" x14ac:dyDescent="0.25">
      <c r="J487" s="186"/>
      <c r="K487" s="186"/>
      <c r="L487" s="186"/>
    </row>
    <row r="488" spans="10:12" x14ac:dyDescent="0.25">
      <c r="J488" s="186"/>
      <c r="K488" s="186"/>
      <c r="L488" s="186"/>
    </row>
    <row r="489" spans="10:12" x14ac:dyDescent="0.25">
      <c r="J489" s="186"/>
      <c r="K489" s="186"/>
      <c r="L489" s="186"/>
    </row>
    <row r="490" spans="10:12" x14ac:dyDescent="0.25">
      <c r="J490" s="186"/>
      <c r="K490" s="186"/>
      <c r="L490" s="186"/>
    </row>
    <row r="491" spans="10:12" x14ac:dyDescent="0.25">
      <c r="J491" s="186"/>
      <c r="K491" s="186"/>
      <c r="L491" s="186"/>
    </row>
    <row r="492" spans="10:12" x14ac:dyDescent="0.25">
      <c r="J492" s="186"/>
      <c r="K492" s="186"/>
      <c r="L492" s="186"/>
    </row>
    <row r="493" spans="10:12" x14ac:dyDescent="0.25">
      <c r="J493" s="186"/>
      <c r="K493" s="186"/>
      <c r="L493" s="186"/>
    </row>
    <row r="494" spans="10:12" x14ac:dyDescent="0.25">
      <c r="J494" s="186"/>
      <c r="K494" s="186"/>
      <c r="L494" s="186"/>
    </row>
    <row r="495" spans="10:12" x14ac:dyDescent="0.25">
      <c r="J495" s="186"/>
      <c r="K495" s="186"/>
      <c r="L495" s="186"/>
    </row>
    <row r="496" spans="10:12" x14ac:dyDescent="0.25">
      <c r="J496" s="186"/>
      <c r="K496" s="186"/>
      <c r="L496" s="186"/>
    </row>
    <row r="497" spans="10:12" x14ac:dyDescent="0.25">
      <c r="J497" s="186"/>
      <c r="K497" s="186"/>
      <c r="L497" s="186"/>
    </row>
    <row r="498" spans="10:12" x14ac:dyDescent="0.25">
      <c r="J498" s="186"/>
      <c r="K498" s="186"/>
      <c r="L498" s="186"/>
    </row>
    <row r="499" spans="10:12" x14ac:dyDescent="0.25">
      <c r="J499" s="186"/>
      <c r="K499" s="186"/>
      <c r="L499" s="186"/>
    </row>
    <row r="500" spans="10:12" x14ac:dyDescent="0.25">
      <c r="J500" s="186"/>
      <c r="K500" s="186"/>
      <c r="L500" s="186"/>
    </row>
    <row r="501" spans="10:12" x14ac:dyDescent="0.25">
      <c r="J501" s="186"/>
      <c r="K501" s="186"/>
      <c r="L501" s="186"/>
    </row>
    <row r="502" spans="10:12" x14ac:dyDescent="0.25">
      <c r="J502" s="186"/>
      <c r="K502" s="186"/>
      <c r="L502" s="186"/>
    </row>
    <row r="503" spans="10:12" x14ac:dyDescent="0.25">
      <c r="J503" s="186"/>
      <c r="K503" s="186"/>
      <c r="L503" s="186"/>
    </row>
    <row r="504" spans="10:12" x14ac:dyDescent="0.25">
      <c r="J504" s="186"/>
      <c r="K504" s="186"/>
      <c r="L504" s="186"/>
    </row>
    <row r="505" spans="10:12" x14ac:dyDescent="0.25">
      <c r="J505" s="186"/>
      <c r="K505" s="186"/>
      <c r="L505" s="186"/>
    </row>
    <row r="506" spans="10:12" x14ac:dyDescent="0.25">
      <c r="J506" s="186"/>
      <c r="K506" s="186"/>
      <c r="L506" s="186"/>
    </row>
    <row r="507" spans="10:12" x14ac:dyDescent="0.25">
      <c r="J507" s="186"/>
      <c r="K507" s="186"/>
      <c r="L507" s="186"/>
    </row>
    <row r="508" spans="10:12" x14ac:dyDescent="0.25">
      <c r="J508" s="186"/>
      <c r="K508" s="186"/>
      <c r="L508" s="186"/>
    </row>
    <row r="509" spans="10:12" x14ac:dyDescent="0.25">
      <c r="J509" s="186"/>
      <c r="K509" s="186"/>
      <c r="L509" s="186"/>
    </row>
    <row r="510" spans="10:12" x14ac:dyDescent="0.25">
      <c r="J510" s="186"/>
      <c r="K510" s="186"/>
      <c r="L510" s="186"/>
    </row>
    <row r="511" spans="10:12" x14ac:dyDescent="0.25">
      <c r="J511" s="186"/>
      <c r="K511" s="186"/>
      <c r="L511" s="186"/>
    </row>
    <row r="512" spans="10:12" x14ac:dyDescent="0.25">
      <c r="J512" s="186"/>
      <c r="K512" s="186"/>
      <c r="L512" s="186"/>
    </row>
    <row r="513" spans="10:12" x14ac:dyDescent="0.25">
      <c r="J513" s="186"/>
      <c r="K513" s="186"/>
      <c r="L513" s="186"/>
    </row>
    <row r="514" spans="10:12" x14ac:dyDescent="0.25">
      <c r="J514" s="186"/>
      <c r="K514" s="186"/>
      <c r="L514" s="186"/>
    </row>
    <row r="515" spans="10:12" x14ac:dyDescent="0.25">
      <c r="J515" s="186"/>
      <c r="K515" s="186"/>
      <c r="L515" s="186"/>
    </row>
    <row r="516" spans="10:12" x14ac:dyDescent="0.25">
      <c r="J516" s="186"/>
      <c r="K516" s="186"/>
      <c r="L516" s="186"/>
    </row>
    <row r="517" spans="10:12" x14ac:dyDescent="0.25">
      <c r="J517" s="186"/>
      <c r="K517" s="186"/>
      <c r="L517" s="186"/>
    </row>
    <row r="518" spans="10:12" x14ac:dyDescent="0.25">
      <c r="J518" s="186"/>
      <c r="K518" s="186"/>
      <c r="L518" s="186"/>
    </row>
    <row r="519" spans="10:12" x14ac:dyDescent="0.25">
      <c r="J519" s="186"/>
      <c r="K519" s="186"/>
      <c r="L519" s="186"/>
    </row>
    <row r="520" spans="10:12" x14ac:dyDescent="0.25">
      <c r="J520" s="186"/>
      <c r="K520" s="186"/>
      <c r="L520" s="186"/>
    </row>
    <row r="521" spans="10:12" x14ac:dyDescent="0.25">
      <c r="J521" s="186"/>
      <c r="K521" s="186"/>
      <c r="L521" s="186"/>
    </row>
    <row r="522" spans="10:12" x14ac:dyDescent="0.25">
      <c r="J522" s="186"/>
      <c r="K522" s="186"/>
      <c r="L522" s="186"/>
    </row>
    <row r="523" spans="10:12" x14ac:dyDescent="0.25">
      <c r="J523" s="186"/>
      <c r="K523" s="186"/>
      <c r="L523" s="186"/>
    </row>
    <row r="524" spans="10:12" x14ac:dyDescent="0.25">
      <c r="J524" s="186"/>
      <c r="K524" s="186"/>
      <c r="L524" s="186"/>
    </row>
    <row r="525" spans="10:12" x14ac:dyDescent="0.25">
      <c r="J525" s="186"/>
      <c r="K525" s="186"/>
      <c r="L525" s="186"/>
    </row>
    <row r="526" spans="10:12" x14ac:dyDescent="0.25">
      <c r="J526" s="186"/>
      <c r="K526" s="186"/>
      <c r="L526" s="186"/>
    </row>
  </sheetData>
  <autoFilter ref="J1:X526"/>
  <pageMargins left="0.25" right="0.25" top="0.75" bottom="0.75" header="0.3" footer="0.3"/>
  <pageSetup paperSize="9" scale="4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8"/>
  <sheetViews>
    <sheetView topLeftCell="A16" zoomScaleNormal="100" workbookViewId="0">
      <selection activeCell="C16" sqref="C16:C17"/>
    </sheetView>
  </sheetViews>
  <sheetFormatPr defaultRowHeight="15" x14ac:dyDescent="0.25"/>
  <cols>
    <col min="1" max="1" width="9.140625" style="22"/>
    <col min="2" max="2" width="102.42578125" style="22" customWidth="1"/>
    <col min="3" max="3" width="13.42578125" style="573" customWidth="1"/>
    <col min="4" max="16384" width="9.140625" style="22"/>
  </cols>
  <sheetData>
    <row r="2" spans="1:3" ht="15.75" x14ac:dyDescent="0.25">
      <c r="B2" s="244" t="s">
        <v>633</v>
      </c>
    </row>
    <row r="3" spans="1:3" ht="15.75" thickBot="1" x14ac:dyDescent="0.3"/>
    <row r="4" spans="1:3" ht="108" customHeight="1" x14ac:dyDescent="0.25">
      <c r="A4" s="574" t="s">
        <v>276</v>
      </c>
      <c r="B4" s="575" t="s">
        <v>617</v>
      </c>
      <c r="C4" s="576" t="s">
        <v>836</v>
      </c>
    </row>
    <row r="5" spans="1:3" ht="15" customHeight="1" x14ac:dyDescent="0.25">
      <c r="A5" s="623" t="s">
        <v>668</v>
      </c>
      <c r="B5" s="623" t="s">
        <v>618</v>
      </c>
      <c r="C5" s="621">
        <v>6</v>
      </c>
    </row>
    <row r="6" spans="1:3" ht="21" customHeight="1" x14ac:dyDescent="0.25">
      <c r="A6" s="623"/>
      <c r="B6" s="623"/>
      <c r="C6" s="622"/>
    </row>
    <row r="7" spans="1:3" ht="31.5" x14ac:dyDescent="0.25">
      <c r="A7" s="554" t="s">
        <v>386</v>
      </c>
      <c r="B7" s="554" t="s">
        <v>619</v>
      </c>
      <c r="C7" s="153">
        <v>5</v>
      </c>
    </row>
    <row r="8" spans="1:3" ht="15.75" x14ac:dyDescent="0.25">
      <c r="A8" s="554" t="s">
        <v>388</v>
      </c>
      <c r="B8" s="554" t="s">
        <v>620</v>
      </c>
      <c r="C8" s="153">
        <v>139</v>
      </c>
    </row>
    <row r="9" spans="1:3" ht="15.75" x14ac:dyDescent="0.25">
      <c r="A9" s="554" t="s">
        <v>615</v>
      </c>
      <c r="B9" s="554" t="s">
        <v>669</v>
      </c>
      <c r="C9" s="153">
        <v>6</v>
      </c>
    </row>
    <row r="10" spans="1:3" ht="15.75" x14ac:dyDescent="0.25">
      <c r="A10" s="554" t="s">
        <v>756</v>
      </c>
      <c r="B10" s="554" t="s">
        <v>758</v>
      </c>
      <c r="C10" s="153">
        <v>283</v>
      </c>
    </row>
    <row r="11" spans="1:3" ht="15.75" x14ac:dyDescent="0.25">
      <c r="A11" s="554" t="s">
        <v>490</v>
      </c>
      <c r="B11" s="554" t="s">
        <v>491</v>
      </c>
      <c r="C11" s="153">
        <v>176</v>
      </c>
    </row>
    <row r="12" spans="1:3" ht="31.5" x14ac:dyDescent="0.25">
      <c r="A12" s="554" t="s">
        <v>926</v>
      </c>
      <c r="B12" s="554" t="s">
        <v>621</v>
      </c>
      <c r="C12" s="153">
        <v>7040</v>
      </c>
    </row>
    <row r="13" spans="1:3" ht="31.5" x14ac:dyDescent="0.25">
      <c r="A13" s="554" t="s">
        <v>955</v>
      </c>
      <c r="B13" s="554" t="s">
        <v>961</v>
      </c>
      <c r="C13" s="153">
        <v>200</v>
      </c>
    </row>
    <row r="14" spans="1:3" ht="15.75" x14ac:dyDescent="0.25">
      <c r="A14" s="577" t="s">
        <v>1020</v>
      </c>
      <c r="B14" s="578" t="s">
        <v>1023</v>
      </c>
      <c r="C14" s="579">
        <v>138758</v>
      </c>
    </row>
    <row r="15" spans="1:3" ht="31.5" x14ac:dyDescent="0.25">
      <c r="A15" s="554" t="s">
        <v>672</v>
      </c>
      <c r="B15" s="554" t="s">
        <v>622</v>
      </c>
      <c r="C15" s="153">
        <v>15</v>
      </c>
    </row>
    <row r="16" spans="1:3" ht="63" x14ac:dyDescent="0.25">
      <c r="A16" s="554" t="s">
        <v>221</v>
      </c>
      <c r="B16" s="554" t="s">
        <v>837</v>
      </c>
      <c r="C16" s="153" t="s">
        <v>1034</v>
      </c>
    </row>
    <row r="17" spans="1:3" ht="47.25" x14ac:dyDescent="0.25">
      <c r="A17" s="554" t="s">
        <v>222</v>
      </c>
      <c r="B17" s="554" t="s">
        <v>838</v>
      </c>
      <c r="C17" s="153" t="s">
        <v>1035</v>
      </c>
    </row>
    <row r="18" spans="1:3" ht="31.5" x14ac:dyDescent="0.25">
      <c r="A18" s="554" t="s">
        <v>781</v>
      </c>
      <c r="B18" s="554" t="s">
        <v>782</v>
      </c>
      <c r="C18" s="154" t="s">
        <v>1027</v>
      </c>
    </row>
    <row r="19" spans="1:3" ht="15.75" x14ac:dyDescent="0.25">
      <c r="A19" s="554" t="s">
        <v>492</v>
      </c>
      <c r="B19" s="554" t="s">
        <v>776</v>
      </c>
      <c r="C19" s="153">
        <v>9</v>
      </c>
    </row>
    <row r="20" spans="1:3" ht="15.75" x14ac:dyDescent="0.25">
      <c r="A20" s="554" t="s">
        <v>667</v>
      </c>
      <c r="B20" s="554" t="s">
        <v>780</v>
      </c>
      <c r="C20" s="153">
        <v>0</v>
      </c>
    </row>
    <row r="21" spans="1:3" ht="18" customHeight="1" x14ac:dyDescent="0.25">
      <c r="A21" s="623" t="s">
        <v>493</v>
      </c>
      <c r="B21" s="623" t="s">
        <v>623</v>
      </c>
      <c r="C21" s="621">
        <v>3</v>
      </c>
    </row>
    <row r="22" spans="1:3" ht="36.75" hidden="1" customHeight="1" x14ac:dyDescent="0.25">
      <c r="A22" s="623"/>
      <c r="B22" s="623"/>
      <c r="C22" s="622"/>
    </row>
    <row r="23" spans="1:3" ht="15.75" x14ac:dyDescent="0.25">
      <c r="A23" s="554" t="s">
        <v>389</v>
      </c>
      <c r="B23" s="554" t="s">
        <v>678</v>
      </c>
      <c r="C23" s="153" t="s">
        <v>679</v>
      </c>
    </row>
    <row r="24" spans="1:3" ht="15.75" x14ac:dyDescent="0.25">
      <c r="A24" s="554" t="s">
        <v>671</v>
      </c>
      <c r="B24" s="554" t="s">
        <v>670</v>
      </c>
      <c r="C24" s="153">
        <v>60</v>
      </c>
    </row>
    <row r="25" spans="1:3" ht="18.75" x14ac:dyDescent="0.25">
      <c r="A25" s="554" t="s">
        <v>393</v>
      </c>
      <c r="B25" s="554" t="s">
        <v>839</v>
      </c>
      <c r="C25" s="153">
        <v>249657</v>
      </c>
    </row>
    <row r="26" spans="1:3" ht="15.75" x14ac:dyDescent="0.25">
      <c r="A26" s="554" t="s">
        <v>416</v>
      </c>
      <c r="B26" s="554" t="s">
        <v>680</v>
      </c>
      <c r="C26" s="153">
        <v>653</v>
      </c>
    </row>
    <row r="27" spans="1:3" ht="31.5" x14ac:dyDescent="0.25">
      <c r="A27" s="554" t="s">
        <v>495</v>
      </c>
      <c r="B27" s="554" t="s">
        <v>624</v>
      </c>
      <c r="C27" s="153">
        <v>241</v>
      </c>
    </row>
    <row r="28" spans="1:3" ht="15.75" x14ac:dyDescent="0.25">
      <c r="A28" s="554" t="s">
        <v>636</v>
      </c>
      <c r="B28" s="554" t="s">
        <v>638</v>
      </c>
      <c r="C28" s="153">
        <v>20</v>
      </c>
    </row>
    <row r="29" spans="1:3" ht="15.75" x14ac:dyDescent="0.25">
      <c r="A29" s="144" t="s">
        <v>497</v>
      </c>
      <c r="B29" s="554" t="s">
        <v>639</v>
      </c>
      <c r="C29" s="153">
        <v>11250</v>
      </c>
    </row>
    <row r="30" spans="1:3" ht="31.5" x14ac:dyDescent="0.25">
      <c r="A30" s="554" t="s">
        <v>398</v>
      </c>
      <c r="B30" s="554" t="s">
        <v>652</v>
      </c>
      <c r="C30" s="153">
        <v>1781</v>
      </c>
    </row>
    <row r="31" spans="1:3" ht="31.5" x14ac:dyDescent="0.25">
      <c r="A31" s="554" t="s">
        <v>418</v>
      </c>
      <c r="B31" s="2" t="s">
        <v>653</v>
      </c>
      <c r="C31" s="153">
        <v>3462</v>
      </c>
    </row>
    <row r="32" spans="1:3" ht="15.75" x14ac:dyDescent="0.25">
      <c r="A32" s="554" t="s">
        <v>399</v>
      </c>
      <c r="B32" s="2" t="s">
        <v>654</v>
      </c>
      <c r="C32" s="153">
        <v>2631</v>
      </c>
    </row>
    <row r="33" spans="1:3" ht="31.5" x14ac:dyDescent="0.25">
      <c r="A33" s="554" t="s">
        <v>401</v>
      </c>
      <c r="B33" s="2" t="s">
        <v>655</v>
      </c>
      <c r="C33" s="153">
        <v>101352</v>
      </c>
    </row>
    <row r="34" spans="1:3" ht="15.75" x14ac:dyDescent="0.25">
      <c r="A34" s="554" t="s">
        <v>438</v>
      </c>
      <c r="B34" s="2" t="s">
        <v>656</v>
      </c>
      <c r="C34" s="154">
        <v>38.69</v>
      </c>
    </row>
    <row r="35" spans="1:3" ht="15.75" x14ac:dyDescent="0.25">
      <c r="A35" s="554" t="s">
        <v>392</v>
      </c>
      <c r="B35" s="554" t="s">
        <v>665</v>
      </c>
      <c r="C35" s="154">
        <v>113.23</v>
      </c>
    </row>
    <row r="36" spans="1:3" ht="15.75" x14ac:dyDescent="0.25">
      <c r="A36" s="554" t="s">
        <v>420</v>
      </c>
      <c r="B36" s="554" t="s">
        <v>625</v>
      </c>
      <c r="C36" s="153">
        <v>8</v>
      </c>
    </row>
    <row r="37" spans="1:3" ht="31.5" x14ac:dyDescent="0.25">
      <c r="A37" s="554" t="s">
        <v>706</v>
      </c>
      <c r="B37" s="554" t="s">
        <v>707</v>
      </c>
      <c r="C37" s="153">
        <v>3</v>
      </c>
    </row>
    <row r="38" spans="1:3" ht="15.75" x14ac:dyDescent="0.25">
      <c r="A38" s="554" t="s">
        <v>440</v>
      </c>
      <c r="B38" s="554" t="s">
        <v>666</v>
      </c>
      <c r="C38" s="153">
        <v>44</v>
      </c>
    </row>
    <row r="39" spans="1:3" ht="15.75" x14ac:dyDescent="0.25">
      <c r="A39" s="554" t="s">
        <v>708</v>
      </c>
      <c r="B39" s="554" t="s">
        <v>709</v>
      </c>
      <c r="C39" s="153">
        <v>5</v>
      </c>
    </row>
    <row r="40" spans="1:3" ht="15.75" x14ac:dyDescent="0.25">
      <c r="A40" s="554" t="s">
        <v>502</v>
      </c>
      <c r="B40" s="554" t="s">
        <v>626</v>
      </c>
      <c r="C40" s="153">
        <v>1</v>
      </c>
    </row>
    <row r="41" spans="1:3" ht="15.75" x14ac:dyDescent="0.25">
      <c r="A41" s="554" t="s">
        <v>394</v>
      </c>
      <c r="B41" s="554" t="s">
        <v>627</v>
      </c>
      <c r="C41" s="153">
        <v>12</v>
      </c>
    </row>
    <row r="42" spans="1:3" ht="15.75" x14ac:dyDescent="0.25">
      <c r="A42" s="554"/>
      <c r="B42" s="554" t="s">
        <v>628</v>
      </c>
      <c r="C42" s="153">
        <v>10</v>
      </c>
    </row>
    <row r="43" spans="1:3" ht="15.75" x14ac:dyDescent="0.25">
      <c r="A43" s="554" t="s">
        <v>396</v>
      </c>
      <c r="B43" s="554" t="s">
        <v>629</v>
      </c>
      <c r="C43" s="535">
        <v>3.7229999999999999</v>
      </c>
    </row>
    <row r="44" spans="1:3" ht="15.75" x14ac:dyDescent="0.25">
      <c r="A44" s="554" t="s">
        <v>504</v>
      </c>
      <c r="B44" s="554" t="s">
        <v>630</v>
      </c>
      <c r="C44" s="154">
        <v>2.82</v>
      </c>
    </row>
    <row r="45" spans="1:3" ht="15.75" x14ac:dyDescent="0.25">
      <c r="A45" s="363" t="s">
        <v>506</v>
      </c>
      <c r="B45" s="554" t="s">
        <v>631</v>
      </c>
      <c r="C45" s="153">
        <v>8</v>
      </c>
    </row>
    <row r="46" spans="1:3" ht="15.75" x14ac:dyDescent="0.25">
      <c r="A46" s="363" t="s">
        <v>422</v>
      </c>
      <c r="B46" s="554" t="s">
        <v>632</v>
      </c>
      <c r="C46" s="153">
        <v>3</v>
      </c>
    </row>
    <row r="47" spans="1:3" ht="15.75" x14ac:dyDescent="0.25">
      <c r="A47" s="363" t="s">
        <v>508</v>
      </c>
      <c r="B47" s="554" t="s">
        <v>681</v>
      </c>
      <c r="C47" s="153">
        <v>1</v>
      </c>
    </row>
    <row r="48" spans="1:3" ht="31.5" x14ac:dyDescent="0.25">
      <c r="A48" s="554" t="s">
        <v>688</v>
      </c>
      <c r="B48" s="2" t="s">
        <v>689</v>
      </c>
      <c r="C48" s="155">
        <v>2785</v>
      </c>
    </row>
    <row r="49" spans="1:5" ht="20.25" customHeight="1" x14ac:dyDescent="0.25">
      <c r="A49" s="554" t="s">
        <v>485</v>
      </c>
      <c r="B49" s="1" t="s">
        <v>824</v>
      </c>
      <c r="C49" s="153">
        <v>7</v>
      </c>
    </row>
    <row r="50" spans="1:5" ht="20.25" customHeight="1" x14ac:dyDescent="0.25">
      <c r="A50" s="554" t="s">
        <v>857</v>
      </c>
      <c r="B50" s="1" t="s">
        <v>876</v>
      </c>
      <c r="C50" s="153">
        <v>140</v>
      </c>
    </row>
    <row r="51" spans="1:5" ht="20.25" customHeight="1" x14ac:dyDescent="0.25">
      <c r="A51" s="554" t="s">
        <v>858</v>
      </c>
      <c r="B51" s="1" t="s">
        <v>859</v>
      </c>
      <c r="C51" s="153">
        <v>9</v>
      </c>
    </row>
    <row r="52" spans="1:5" ht="15.75" x14ac:dyDescent="0.25">
      <c r="A52" s="554" t="s">
        <v>487</v>
      </c>
      <c r="B52" s="1" t="s">
        <v>825</v>
      </c>
      <c r="C52" s="153">
        <v>8</v>
      </c>
    </row>
    <row r="53" spans="1:5" ht="15.75" x14ac:dyDescent="0.25">
      <c r="A53" s="364" t="s">
        <v>434</v>
      </c>
      <c r="B53" s="2" t="s">
        <v>435</v>
      </c>
      <c r="C53" s="156">
        <v>10</v>
      </c>
    </row>
    <row r="54" spans="1:5" ht="15.75" x14ac:dyDescent="0.25">
      <c r="A54" s="364" t="s">
        <v>826</v>
      </c>
      <c r="B54" s="2" t="s">
        <v>821</v>
      </c>
      <c r="C54" s="156">
        <v>7801</v>
      </c>
      <c r="E54" s="573"/>
    </row>
    <row r="55" spans="1:5" ht="15.75" x14ac:dyDescent="0.25">
      <c r="A55" s="364" t="s">
        <v>500</v>
      </c>
      <c r="B55" s="1" t="s">
        <v>827</v>
      </c>
      <c r="C55" s="156">
        <v>1</v>
      </c>
    </row>
    <row r="56" spans="1:5" ht="31.5" x14ac:dyDescent="0.25">
      <c r="A56" s="461" t="s">
        <v>668</v>
      </c>
      <c r="B56" s="2" t="s">
        <v>896</v>
      </c>
      <c r="C56" s="156">
        <v>3</v>
      </c>
    </row>
    <row r="57" spans="1:5" ht="31.5" x14ac:dyDescent="0.25">
      <c r="A57" s="461" t="s">
        <v>894</v>
      </c>
      <c r="B57" s="2" t="s">
        <v>897</v>
      </c>
      <c r="C57" s="156">
        <v>225</v>
      </c>
    </row>
    <row r="58" spans="1:5" ht="15.75" x14ac:dyDescent="0.25">
      <c r="A58" s="461" t="s">
        <v>895</v>
      </c>
      <c r="B58" s="2" t="s">
        <v>898</v>
      </c>
      <c r="C58" s="156">
        <v>2</v>
      </c>
    </row>
  </sheetData>
  <mergeCells count="6">
    <mergeCell ref="C21:C22"/>
    <mergeCell ref="A21:A22"/>
    <mergeCell ref="B21:B22"/>
    <mergeCell ref="A5:A6"/>
    <mergeCell ref="B5:B6"/>
    <mergeCell ref="C5:C6"/>
  </mergeCells>
  <pageMargins left="0.25" right="0.25" top="0.75" bottom="0.75" header="0.3" footer="0.3"/>
  <pageSetup paperSize="9" scale="8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1"/>
  <sheetViews>
    <sheetView topLeftCell="A2" zoomScaleNormal="100" workbookViewId="0">
      <selection activeCell="E15" sqref="E15:K15"/>
    </sheetView>
  </sheetViews>
  <sheetFormatPr defaultRowHeight="15.75" x14ac:dyDescent="0.25"/>
  <cols>
    <col min="1" max="1" width="30.42578125" style="368" customWidth="1"/>
    <col min="2" max="2" width="38.5703125" style="369" customWidth="1"/>
    <col min="3" max="3" width="13.42578125" style="370" customWidth="1"/>
    <col min="4" max="4" width="13.28515625" style="370" customWidth="1"/>
    <col min="5" max="5" width="19.7109375" style="370" customWidth="1"/>
    <col min="6" max="6" width="19.28515625" style="370" customWidth="1"/>
    <col min="7" max="7" width="23" style="370" customWidth="1"/>
    <col min="8" max="8" width="15.85546875" style="370" customWidth="1"/>
    <col min="9" max="9" width="16.140625" style="370" customWidth="1"/>
    <col min="10" max="10" width="22.42578125" style="370" customWidth="1"/>
    <col min="11" max="11" width="16.7109375" style="369" customWidth="1"/>
    <col min="12" max="12" width="15.42578125" style="369" bestFit="1" customWidth="1"/>
    <col min="13" max="13" width="13.7109375" style="368" customWidth="1"/>
    <col min="14" max="15" width="13.140625" style="368" bestFit="1" customWidth="1"/>
    <col min="16" max="17" width="11.28515625" style="368" bestFit="1" customWidth="1"/>
    <col min="18" max="16384" width="9.140625" style="368"/>
  </cols>
  <sheetData>
    <row r="2" spans="1:17" s="365" customFormat="1" x14ac:dyDescent="0.25">
      <c r="A2" s="365" t="s">
        <v>690</v>
      </c>
      <c r="B2" s="366"/>
      <c r="C2" s="367"/>
      <c r="D2" s="367"/>
      <c r="E2" s="367"/>
      <c r="F2" s="367"/>
      <c r="G2" s="367"/>
      <c r="H2" s="367"/>
      <c r="I2" s="367"/>
      <c r="J2" s="367"/>
      <c r="K2" s="366"/>
      <c r="L2" s="366"/>
    </row>
    <row r="3" spans="1:17" ht="16.5" thickBot="1" x14ac:dyDescent="0.3"/>
    <row r="4" spans="1:17" s="369" customFormat="1" x14ac:dyDescent="0.25">
      <c r="A4" s="580"/>
      <c r="B4" s="581" t="s">
        <v>175</v>
      </c>
      <c r="C4" s="582">
        <v>2014</v>
      </c>
      <c r="D4" s="582">
        <v>2015</v>
      </c>
      <c r="E4" s="582">
        <v>2016</v>
      </c>
      <c r="F4" s="582">
        <v>2017</v>
      </c>
      <c r="G4" s="582">
        <v>2018</v>
      </c>
      <c r="H4" s="582">
        <v>2019</v>
      </c>
      <c r="I4" s="582">
        <v>2020</v>
      </c>
      <c r="J4" s="583" t="s">
        <v>177</v>
      </c>
    </row>
    <row r="5" spans="1:17" s="369" customFormat="1" ht="47.25" x14ac:dyDescent="0.25">
      <c r="A5" s="371" t="s">
        <v>174</v>
      </c>
      <c r="B5" s="5" t="s">
        <v>176</v>
      </c>
      <c r="C5" s="372">
        <v>0</v>
      </c>
      <c r="D5" s="372"/>
      <c r="E5" s="372"/>
      <c r="F5" s="372"/>
      <c r="G5" s="372"/>
      <c r="H5" s="372"/>
      <c r="I5" s="372"/>
      <c r="J5" s="373"/>
    </row>
    <row r="6" spans="1:17" s="369" customFormat="1" ht="31.5" x14ac:dyDescent="0.25">
      <c r="A6" s="374" t="s">
        <v>899</v>
      </c>
      <c r="B6" s="5" t="s">
        <v>228</v>
      </c>
      <c r="C6" s="372">
        <v>0</v>
      </c>
      <c r="D6" s="372">
        <v>0</v>
      </c>
      <c r="E6" s="375">
        <v>0</v>
      </c>
      <c r="F6" s="375">
        <v>363807.77</v>
      </c>
      <c r="G6" s="375">
        <v>363807.78</v>
      </c>
      <c r="H6" s="375">
        <v>363807.78</v>
      </c>
      <c r="I6" s="372">
        <v>0</v>
      </c>
      <c r="J6" s="373">
        <f>SUM(C6:I6)</f>
        <v>1091423.33</v>
      </c>
      <c r="L6" s="370"/>
    </row>
    <row r="7" spans="1:17" s="369" customFormat="1" ht="31.5" x14ac:dyDescent="0.25">
      <c r="A7" s="374" t="s">
        <v>449</v>
      </c>
      <c r="B7" s="5" t="s">
        <v>227</v>
      </c>
      <c r="C7" s="372">
        <v>0</v>
      </c>
      <c r="D7" s="372">
        <v>0</v>
      </c>
      <c r="E7" s="375">
        <v>0</v>
      </c>
      <c r="F7" s="375">
        <v>0</v>
      </c>
      <c r="G7" s="375">
        <v>1346402.59</v>
      </c>
      <c r="H7" s="372">
        <v>0</v>
      </c>
      <c r="I7" s="372">
        <v>0</v>
      </c>
      <c r="J7" s="373">
        <f>G7</f>
        <v>1346402.59</v>
      </c>
      <c r="L7" s="370"/>
    </row>
    <row r="8" spans="1:17" s="369" customFormat="1" x14ac:dyDescent="0.25">
      <c r="A8" s="374" t="s">
        <v>229</v>
      </c>
      <c r="B8" s="5" t="s">
        <v>230</v>
      </c>
      <c r="C8" s="372">
        <v>0</v>
      </c>
      <c r="D8" s="372">
        <v>0</v>
      </c>
      <c r="E8" s="375">
        <v>0</v>
      </c>
      <c r="F8" s="375">
        <v>1736421.78</v>
      </c>
      <c r="G8" s="375">
        <v>0</v>
      </c>
      <c r="H8" s="372">
        <v>0</v>
      </c>
      <c r="I8" s="372">
        <v>0</v>
      </c>
      <c r="J8" s="373">
        <f>SUM(D8:I8)</f>
        <v>1736421.78</v>
      </c>
      <c r="L8" s="376"/>
      <c r="M8" s="377"/>
      <c r="N8" s="377"/>
    </row>
    <row r="9" spans="1:17" s="369" customFormat="1" ht="31.5" x14ac:dyDescent="0.25">
      <c r="A9" s="374" t="s">
        <v>231</v>
      </c>
      <c r="B9" s="5" t="s">
        <v>232</v>
      </c>
      <c r="C9" s="372">
        <v>0</v>
      </c>
      <c r="D9" s="372">
        <v>0</v>
      </c>
      <c r="E9" s="378">
        <v>0</v>
      </c>
      <c r="F9" s="372">
        <v>564953.74</v>
      </c>
      <c r="G9" s="372">
        <v>725481.72</v>
      </c>
      <c r="H9" s="372">
        <v>0</v>
      </c>
      <c r="I9" s="372">
        <v>0</v>
      </c>
      <c r="J9" s="373">
        <f>SUM(E9:I9)</f>
        <v>1290435.46</v>
      </c>
      <c r="L9" s="379"/>
      <c r="M9" s="379"/>
      <c r="N9" s="377"/>
    </row>
    <row r="10" spans="1:17" s="369" customFormat="1" x14ac:dyDescent="0.25">
      <c r="A10" s="374" t="s">
        <v>233</v>
      </c>
      <c r="B10" s="5" t="s">
        <v>234</v>
      </c>
      <c r="C10" s="372">
        <v>0</v>
      </c>
      <c r="D10" s="380">
        <v>0</v>
      </c>
      <c r="E10" s="381">
        <v>1882451.35</v>
      </c>
      <c r="F10" s="382">
        <v>2121656.2200000002</v>
      </c>
      <c r="G10" s="372">
        <v>0</v>
      </c>
      <c r="H10" s="372">
        <v>0</v>
      </c>
      <c r="I10" s="372">
        <v>0</v>
      </c>
      <c r="J10" s="373">
        <f>SUM(C10:I10)</f>
        <v>4004107.5700000003</v>
      </c>
      <c r="L10" s="370"/>
    </row>
    <row r="11" spans="1:17" s="369" customFormat="1" x14ac:dyDescent="0.25">
      <c r="A11" s="374" t="s">
        <v>760</v>
      </c>
      <c r="B11" s="5" t="s">
        <v>761</v>
      </c>
      <c r="C11" s="372">
        <v>0</v>
      </c>
      <c r="D11" s="375">
        <v>0</v>
      </c>
      <c r="E11" s="383">
        <v>0</v>
      </c>
      <c r="F11" s="375">
        <v>1586923.51</v>
      </c>
      <c r="G11" s="375">
        <v>0</v>
      </c>
      <c r="H11" s="375">
        <v>0</v>
      </c>
      <c r="I11" s="375">
        <v>0</v>
      </c>
      <c r="J11" s="373">
        <f>SUM(C11:I11)</f>
        <v>1586923.51</v>
      </c>
      <c r="L11" s="370"/>
    </row>
    <row r="12" spans="1:17" s="369" customFormat="1" ht="31.5" x14ac:dyDescent="0.25">
      <c r="A12" s="558" t="s">
        <v>263</v>
      </c>
      <c r="B12" s="560" t="s">
        <v>1024</v>
      </c>
      <c r="C12" s="584">
        <v>0</v>
      </c>
      <c r="D12" s="584">
        <v>0</v>
      </c>
      <c r="E12" s="585">
        <v>0</v>
      </c>
      <c r="F12" s="585">
        <v>0</v>
      </c>
      <c r="G12" s="584">
        <v>890989.87</v>
      </c>
      <c r="H12" s="584">
        <v>1389820.07</v>
      </c>
      <c r="I12" s="584">
        <v>0</v>
      </c>
      <c r="J12" s="586">
        <f>SUM(C12:I12)</f>
        <v>2280809.94</v>
      </c>
      <c r="L12" s="370"/>
    </row>
    <row r="13" spans="1:17" s="369" customFormat="1" ht="31.5" x14ac:dyDescent="0.25">
      <c r="A13" s="374" t="s">
        <v>929</v>
      </c>
      <c r="B13" s="5" t="s">
        <v>612</v>
      </c>
      <c r="C13" s="372">
        <v>0</v>
      </c>
      <c r="D13" s="372">
        <v>0</v>
      </c>
      <c r="E13" s="375">
        <v>0</v>
      </c>
      <c r="F13" s="375">
        <v>0</v>
      </c>
      <c r="G13" s="372">
        <v>829281.2</v>
      </c>
      <c r="H13" s="372">
        <v>0</v>
      </c>
      <c r="I13" s="372">
        <v>0</v>
      </c>
      <c r="J13" s="373">
        <v>829281.2</v>
      </c>
      <c r="L13" s="370"/>
      <c r="O13" s="370"/>
      <c r="P13" s="370"/>
      <c r="Q13" s="370"/>
    </row>
    <row r="14" spans="1:17" s="369" customFormat="1" ht="63" x14ac:dyDescent="0.25">
      <c r="A14" s="374" t="s">
        <v>941</v>
      </c>
      <c r="B14" s="5" t="s">
        <v>962</v>
      </c>
      <c r="C14" s="372">
        <v>0</v>
      </c>
      <c r="D14" s="372">
        <v>0</v>
      </c>
      <c r="E14" s="375">
        <v>0</v>
      </c>
      <c r="F14" s="375">
        <v>0</v>
      </c>
      <c r="G14" s="372">
        <v>85435.4</v>
      </c>
      <c r="H14" s="372">
        <v>0</v>
      </c>
      <c r="I14" s="372">
        <v>0</v>
      </c>
      <c r="J14" s="462">
        <v>85435.4</v>
      </c>
      <c r="L14" s="370"/>
      <c r="O14" s="370"/>
      <c r="P14" s="370"/>
      <c r="Q14" s="370"/>
    </row>
    <row r="15" spans="1:17" s="369" customFormat="1" x14ac:dyDescent="0.25">
      <c r="A15" s="374" t="s">
        <v>156</v>
      </c>
      <c r="B15" s="5" t="s">
        <v>252</v>
      </c>
      <c r="C15" s="372">
        <v>0</v>
      </c>
      <c r="D15" s="372">
        <v>0</v>
      </c>
      <c r="E15" s="381">
        <v>2015304.99</v>
      </c>
      <c r="F15" s="381">
        <v>13368406.390000001</v>
      </c>
      <c r="G15" s="381">
        <v>7427648.5199999996</v>
      </c>
      <c r="H15" s="375">
        <v>861231.92</v>
      </c>
      <c r="I15" s="381">
        <v>0</v>
      </c>
      <c r="J15" s="462">
        <f>SUM(C15:I15)</f>
        <v>23672591.82</v>
      </c>
      <c r="L15" s="370"/>
    </row>
    <row r="16" spans="1:17" s="369" customFormat="1" x14ac:dyDescent="0.25">
      <c r="A16" s="374" t="s">
        <v>236</v>
      </c>
      <c r="B16" s="5" t="s">
        <v>253</v>
      </c>
      <c r="C16" s="372">
        <v>0</v>
      </c>
      <c r="D16" s="375">
        <v>0</v>
      </c>
      <c r="E16" s="383">
        <v>1568372</v>
      </c>
      <c r="F16" s="383">
        <v>4022475</v>
      </c>
      <c r="G16" s="383">
        <v>4391383.83</v>
      </c>
      <c r="H16" s="383">
        <v>0</v>
      </c>
      <c r="I16" s="384"/>
      <c r="J16" s="373">
        <f>SUM(C16:I16)</f>
        <v>9982230.8300000001</v>
      </c>
      <c r="L16" s="370"/>
      <c r="O16" s="370"/>
    </row>
    <row r="17" spans="1:17" s="369" customFormat="1" ht="31.5" x14ac:dyDescent="0.25">
      <c r="A17" s="374" t="s">
        <v>237</v>
      </c>
      <c r="B17" s="5" t="s">
        <v>254</v>
      </c>
      <c r="C17" s="372">
        <v>0</v>
      </c>
      <c r="D17" s="372">
        <v>0</v>
      </c>
      <c r="E17" s="372">
        <v>968150</v>
      </c>
      <c r="F17" s="372">
        <v>0</v>
      </c>
      <c r="G17" s="372">
        <v>0</v>
      </c>
      <c r="H17" s="372">
        <v>0</v>
      </c>
      <c r="I17" s="372">
        <v>0</v>
      </c>
      <c r="J17" s="373">
        <v>968150</v>
      </c>
      <c r="K17" s="370"/>
      <c r="L17" s="379"/>
      <c r="M17" s="379"/>
      <c r="N17" s="379"/>
      <c r="O17" s="379"/>
      <c r="P17" s="379"/>
      <c r="Q17" s="379"/>
    </row>
    <row r="18" spans="1:17" s="369" customFormat="1" x14ac:dyDescent="0.25">
      <c r="A18" s="374" t="s">
        <v>238</v>
      </c>
      <c r="B18" s="5" t="s">
        <v>759</v>
      </c>
      <c r="C18" s="372">
        <v>0</v>
      </c>
      <c r="D18" s="372">
        <v>0</v>
      </c>
      <c r="E18" s="375">
        <v>0</v>
      </c>
      <c r="F18" s="375">
        <v>4239580</v>
      </c>
      <c r="G18" s="375">
        <v>2691833.41</v>
      </c>
      <c r="H18" s="375">
        <v>0</v>
      </c>
      <c r="I18" s="372">
        <v>0</v>
      </c>
      <c r="J18" s="373">
        <f>SUM(C18:I18)</f>
        <v>6931413.4100000001</v>
      </c>
      <c r="L18" s="370"/>
    </row>
    <row r="19" spans="1:17" s="369" customFormat="1" ht="31.5" x14ac:dyDescent="0.25">
      <c r="A19" s="374" t="s">
        <v>239</v>
      </c>
      <c r="B19" s="5" t="s">
        <v>240</v>
      </c>
      <c r="C19" s="372">
        <v>0</v>
      </c>
      <c r="D19" s="372">
        <v>0</v>
      </c>
      <c r="E19" s="375">
        <v>0</v>
      </c>
      <c r="F19" s="375">
        <v>3352064.6</v>
      </c>
      <c r="G19" s="372">
        <v>0</v>
      </c>
      <c r="H19" s="372">
        <v>0</v>
      </c>
      <c r="I19" s="372">
        <v>0</v>
      </c>
      <c r="J19" s="373">
        <v>3352064.6</v>
      </c>
      <c r="K19" s="370"/>
      <c r="L19" s="370"/>
      <c r="N19" s="370"/>
    </row>
    <row r="20" spans="1:17" s="369" customFormat="1" x14ac:dyDescent="0.25">
      <c r="A20" s="374" t="s">
        <v>462</v>
      </c>
      <c r="B20" s="5" t="s">
        <v>517</v>
      </c>
      <c r="C20" s="372">
        <v>0</v>
      </c>
      <c r="D20" s="372">
        <v>0</v>
      </c>
      <c r="E20" s="375">
        <v>1250131</v>
      </c>
      <c r="F20" s="375">
        <v>4261000</v>
      </c>
      <c r="G20" s="372">
        <v>0</v>
      </c>
      <c r="H20" s="372">
        <v>0</v>
      </c>
      <c r="I20" s="372">
        <v>0</v>
      </c>
      <c r="J20" s="373">
        <v>5511131</v>
      </c>
      <c r="L20" s="370"/>
    </row>
    <row r="21" spans="1:17" s="369" customFormat="1" ht="31.5" x14ac:dyDescent="0.25">
      <c r="A21" s="374" t="s">
        <v>241</v>
      </c>
      <c r="B21" s="5" t="s">
        <v>242</v>
      </c>
      <c r="C21" s="372">
        <v>0</v>
      </c>
      <c r="D21" s="372">
        <v>0</v>
      </c>
      <c r="E21" s="375">
        <v>0</v>
      </c>
      <c r="F21" s="375">
        <v>1028446</v>
      </c>
      <c r="G21" s="375">
        <v>1202255.08</v>
      </c>
      <c r="H21" s="375">
        <v>0</v>
      </c>
      <c r="I21" s="375">
        <v>0</v>
      </c>
      <c r="J21" s="375">
        <f>SUM(C21:I21)</f>
        <v>2230701.08</v>
      </c>
      <c r="L21" s="370"/>
    </row>
    <row r="22" spans="1:17" s="369" customFormat="1" ht="48" customHeight="1" x14ac:dyDescent="0.25">
      <c r="A22" s="374" t="s">
        <v>705</v>
      </c>
      <c r="B22" s="5" t="s">
        <v>256</v>
      </c>
      <c r="C22" s="372">
        <v>0</v>
      </c>
      <c r="D22" s="372">
        <v>0</v>
      </c>
      <c r="E22" s="372">
        <v>0</v>
      </c>
      <c r="F22" s="375">
        <v>227153</v>
      </c>
      <c r="G22" s="372">
        <v>0</v>
      </c>
      <c r="H22" s="372">
        <v>113576.47</v>
      </c>
      <c r="I22" s="372">
        <v>0</v>
      </c>
      <c r="J22" s="373">
        <f>SUM(C22:I22)</f>
        <v>340729.47</v>
      </c>
      <c r="L22" s="370"/>
    </row>
    <row r="23" spans="1:17" s="369" customFormat="1" x14ac:dyDescent="0.25">
      <c r="A23" s="374" t="s">
        <v>243</v>
      </c>
      <c r="B23" s="5" t="s">
        <v>257</v>
      </c>
      <c r="C23" s="372">
        <v>0</v>
      </c>
      <c r="D23" s="375">
        <v>0</v>
      </c>
      <c r="E23" s="375">
        <v>0</v>
      </c>
      <c r="F23" s="375">
        <v>1326029.1599999999</v>
      </c>
      <c r="G23" s="375">
        <v>4773505.8499999996</v>
      </c>
      <c r="H23" s="375">
        <v>0</v>
      </c>
      <c r="I23" s="375">
        <v>0</v>
      </c>
      <c r="J23" s="373">
        <f>SUM(C23:I23)</f>
        <v>6099535.0099999998</v>
      </c>
      <c r="L23" s="370"/>
      <c r="N23" s="370"/>
    </row>
    <row r="24" spans="1:17" s="369" customFormat="1" x14ac:dyDescent="0.25">
      <c r="A24" s="385" t="s">
        <v>244</v>
      </c>
      <c r="B24" s="554" t="s">
        <v>258</v>
      </c>
      <c r="C24" s="386">
        <v>0</v>
      </c>
      <c r="D24" s="386">
        <v>0</v>
      </c>
      <c r="E24" s="381">
        <v>0</v>
      </c>
      <c r="F24" s="386">
        <v>4110566</v>
      </c>
      <c r="G24" s="381">
        <v>0</v>
      </c>
      <c r="H24" s="386">
        <v>0</v>
      </c>
      <c r="I24" s="386"/>
      <c r="J24" s="386">
        <v>4110566</v>
      </c>
      <c r="L24" s="370"/>
    </row>
    <row r="25" spans="1:17" s="369" customFormat="1" ht="31.5" x14ac:dyDescent="0.25">
      <c r="A25" s="374" t="s">
        <v>245</v>
      </c>
      <c r="B25" s="5" t="s">
        <v>259</v>
      </c>
      <c r="C25" s="372">
        <v>0</v>
      </c>
      <c r="D25" s="372">
        <v>0</v>
      </c>
      <c r="E25" s="372">
        <v>0</v>
      </c>
      <c r="F25" s="372">
        <v>6176596.0499999998</v>
      </c>
      <c r="G25" s="372">
        <v>0</v>
      </c>
      <c r="H25" s="372">
        <v>0</v>
      </c>
      <c r="I25" s="372">
        <v>0</v>
      </c>
      <c r="J25" s="373">
        <f t="shared" ref="J25:J29" si="0">SUM(C25:I25)</f>
        <v>6176596.0499999998</v>
      </c>
      <c r="L25" s="370"/>
    </row>
    <row r="26" spans="1:17" s="369" customFormat="1" ht="47.25" x14ac:dyDescent="0.25">
      <c r="A26" s="374" t="s">
        <v>246</v>
      </c>
      <c r="B26" s="5" t="s">
        <v>260</v>
      </c>
      <c r="C26" s="372">
        <v>0</v>
      </c>
      <c r="D26" s="372">
        <v>0</v>
      </c>
      <c r="E26" s="372">
        <v>0</v>
      </c>
      <c r="F26" s="372">
        <v>22220315.75</v>
      </c>
      <c r="G26" s="372">
        <v>1171439.72</v>
      </c>
      <c r="H26" s="372">
        <v>0</v>
      </c>
      <c r="I26" s="372">
        <v>0</v>
      </c>
      <c r="J26" s="373">
        <v>23391755.469999999</v>
      </c>
      <c r="K26" s="370"/>
      <c r="L26" s="370"/>
    </row>
    <row r="27" spans="1:17" s="369" customFormat="1" x14ac:dyDescent="0.25">
      <c r="A27" s="374" t="s">
        <v>247</v>
      </c>
      <c r="B27" s="5" t="s">
        <v>261</v>
      </c>
      <c r="C27" s="372">
        <v>0</v>
      </c>
      <c r="D27" s="372">
        <v>0</v>
      </c>
      <c r="E27" s="375">
        <v>0</v>
      </c>
      <c r="F27" s="375">
        <v>1331856.58</v>
      </c>
      <c r="G27" s="372">
        <v>0</v>
      </c>
      <c r="H27" s="372">
        <v>1889224.3</v>
      </c>
      <c r="I27" s="372">
        <v>0</v>
      </c>
      <c r="J27" s="373">
        <f>SUM(C27:I27)</f>
        <v>3221080.88</v>
      </c>
      <c r="K27" s="370"/>
      <c r="L27" s="370"/>
    </row>
    <row r="28" spans="1:17" s="369" customFormat="1" x14ac:dyDescent="0.25">
      <c r="A28" s="374" t="s">
        <v>248</v>
      </c>
      <c r="B28" s="5" t="s">
        <v>271</v>
      </c>
      <c r="C28" s="372">
        <v>0</v>
      </c>
      <c r="D28" s="372">
        <v>0</v>
      </c>
      <c r="E28" s="372">
        <v>0</v>
      </c>
      <c r="F28" s="372">
        <v>1740000</v>
      </c>
      <c r="G28" s="372">
        <v>1040000</v>
      </c>
      <c r="H28" s="372">
        <v>0</v>
      </c>
      <c r="I28" s="372">
        <v>0</v>
      </c>
      <c r="J28" s="373">
        <f t="shared" si="0"/>
        <v>2780000</v>
      </c>
      <c r="L28" s="370"/>
    </row>
    <row r="29" spans="1:17" s="369" customFormat="1" x14ac:dyDescent="0.25">
      <c r="A29" s="374" t="s">
        <v>473</v>
      </c>
      <c r="B29" s="5" t="s">
        <v>274</v>
      </c>
      <c r="C29" s="372">
        <v>0</v>
      </c>
      <c r="D29" s="372">
        <v>0</v>
      </c>
      <c r="E29" s="372">
        <v>115295</v>
      </c>
      <c r="F29" s="372">
        <v>0</v>
      </c>
      <c r="G29" s="372">
        <v>0</v>
      </c>
      <c r="H29" s="372">
        <v>0</v>
      </c>
      <c r="I29" s="372">
        <v>0</v>
      </c>
      <c r="J29" s="373">
        <f t="shared" si="0"/>
        <v>115295</v>
      </c>
      <c r="L29" s="370"/>
    </row>
    <row r="30" spans="1:17" s="369" customFormat="1" ht="31.5" x14ac:dyDescent="0.25">
      <c r="A30" s="385" t="s">
        <v>249</v>
      </c>
      <c r="B30" s="5" t="s">
        <v>270</v>
      </c>
      <c r="C30" s="372">
        <v>0</v>
      </c>
      <c r="D30" s="372">
        <v>0</v>
      </c>
      <c r="E30" s="372">
        <v>0</v>
      </c>
      <c r="F30" s="372">
        <v>0</v>
      </c>
      <c r="G30" s="372">
        <v>2262823.5299999998</v>
      </c>
      <c r="H30" s="372">
        <v>1254017.42</v>
      </c>
      <c r="I30" s="372">
        <v>0</v>
      </c>
      <c r="J30" s="373">
        <f>SUM(C30:I30)</f>
        <v>3516840.9499999997</v>
      </c>
      <c r="L30" s="370"/>
      <c r="M30" s="377"/>
      <c r="N30" s="377"/>
      <c r="O30" s="370"/>
    </row>
    <row r="31" spans="1:17" s="369" customFormat="1" ht="31.5" x14ac:dyDescent="0.25">
      <c r="A31" s="374" t="s">
        <v>613</v>
      </c>
      <c r="B31" s="5" t="s">
        <v>250</v>
      </c>
      <c r="C31" s="372">
        <v>0</v>
      </c>
      <c r="D31" s="372">
        <v>0</v>
      </c>
      <c r="E31" s="375">
        <v>1336065.31</v>
      </c>
      <c r="F31" s="384">
        <v>1336065.31</v>
      </c>
      <c r="G31" s="383">
        <v>1336065.31</v>
      </c>
      <c r="H31" s="383">
        <v>1336065.31</v>
      </c>
      <c r="I31" s="372">
        <v>0</v>
      </c>
      <c r="J31" s="373">
        <v>5344261.25</v>
      </c>
      <c r="L31" s="370"/>
      <c r="M31" s="377"/>
      <c r="N31" s="377"/>
      <c r="O31" s="377"/>
    </row>
    <row r="32" spans="1:17" s="369" customFormat="1" ht="31.5" x14ac:dyDescent="0.25">
      <c r="A32" s="6" t="s">
        <v>262</v>
      </c>
      <c r="B32" s="2" t="s">
        <v>251</v>
      </c>
      <c r="C32" s="372">
        <v>0</v>
      </c>
      <c r="D32" s="372">
        <v>0</v>
      </c>
      <c r="E32" s="372">
        <v>0</v>
      </c>
      <c r="F32" s="375">
        <v>294646.15000000002</v>
      </c>
      <c r="G32" s="375">
        <v>557082.57999999996</v>
      </c>
      <c r="H32" s="372">
        <v>0</v>
      </c>
      <c r="I32" s="372">
        <v>0</v>
      </c>
      <c r="J32" s="373">
        <f>SUM(C32:I32)</f>
        <v>851728.73</v>
      </c>
      <c r="L32" s="370"/>
      <c r="M32" s="624"/>
      <c r="N32" s="377"/>
      <c r="O32" s="377"/>
    </row>
    <row r="33" spans="1:15" s="369" customFormat="1" ht="31.5" x14ac:dyDescent="0.25">
      <c r="A33" s="374" t="s">
        <v>264</v>
      </c>
      <c r="B33" s="5" t="s">
        <v>265</v>
      </c>
      <c r="C33" s="372">
        <v>0</v>
      </c>
      <c r="D33" s="372">
        <v>0</v>
      </c>
      <c r="E33" s="372">
        <v>0</v>
      </c>
      <c r="F33" s="375">
        <v>0</v>
      </c>
      <c r="G33" s="375">
        <v>4997234.13</v>
      </c>
      <c r="H33" s="372">
        <v>0</v>
      </c>
      <c r="I33" s="372">
        <v>0</v>
      </c>
      <c r="J33" s="373">
        <v>4997234.13</v>
      </c>
      <c r="L33" s="370"/>
      <c r="M33" s="624"/>
      <c r="N33" s="377"/>
      <c r="O33" s="377"/>
    </row>
    <row r="34" spans="1:15" s="369" customFormat="1" ht="31.5" x14ac:dyDescent="0.25">
      <c r="A34" s="374"/>
      <c r="B34" s="92" t="s">
        <v>606</v>
      </c>
      <c r="C34" s="372">
        <v>0</v>
      </c>
      <c r="D34" s="372">
        <v>0</v>
      </c>
      <c r="E34" s="372">
        <v>0</v>
      </c>
      <c r="F34" s="375">
        <v>55000000</v>
      </c>
      <c r="G34" s="375">
        <v>110000000</v>
      </c>
      <c r="H34" s="372">
        <v>0</v>
      </c>
      <c r="I34" s="372">
        <v>0</v>
      </c>
      <c r="J34" s="373">
        <f>SUM(F34:G34)</f>
        <v>165000000</v>
      </c>
      <c r="L34" s="370"/>
      <c r="M34" s="624"/>
      <c r="N34" s="377"/>
      <c r="O34" s="377"/>
    </row>
    <row r="35" spans="1:15" s="369" customFormat="1" x14ac:dyDescent="0.25">
      <c r="A35" s="374" t="s">
        <v>267</v>
      </c>
      <c r="B35" s="387" t="s">
        <v>268</v>
      </c>
      <c r="C35" s="372">
        <v>0</v>
      </c>
      <c r="D35" s="372">
        <v>0</v>
      </c>
      <c r="E35" s="375">
        <v>1095105.42</v>
      </c>
      <c r="F35" s="375">
        <v>0</v>
      </c>
      <c r="G35" s="375">
        <v>0</v>
      </c>
      <c r="H35" s="372">
        <v>0</v>
      </c>
      <c r="I35" s="372">
        <v>0</v>
      </c>
      <c r="J35" s="373">
        <f>SUM(C35:I35)</f>
        <v>1095105.42</v>
      </c>
      <c r="L35" s="370"/>
      <c r="M35" s="624"/>
      <c r="N35" s="377"/>
      <c r="O35" s="377"/>
    </row>
    <row r="36" spans="1:15" s="369" customFormat="1" ht="31.5" x14ac:dyDescent="0.25">
      <c r="A36" s="388" t="s">
        <v>272</v>
      </c>
      <c r="B36" s="389" t="s">
        <v>273</v>
      </c>
      <c r="C36" s="372">
        <v>0</v>
      </c>
      <c r="D36" s="372">
        <v>0</v>
      </c>
      <c r="E36" s="372">
        <v>0</v>
      </c>
      <c r="F36" s="375">
        <v>2606580.17</v>
      </c>
      <c r="G36" s="375">
        <v>0</v>
      </c>
      <c r="H36" s="372">
        <v>0</v>
      </c>
      <c r="I36" s="372">
        <v>0</v>
      </c>
      <c r="J36" s="373">
        <f>SUM(C36:I36)</f>
        <v>2606580.17</v>
      </c>
      <c r="L36" s="370"/>
      <c r="M36" s="377"/>
      <c r="N36" s="377"/>
      <c r="O36" s="377"/>
    </row>
    <row r="37" spans="1:15" s="369" customFormat="1" ht="32.25" thickBot="1" x14ac:dyDescent="0.3">
      <c r="A37" s="390" t="s">
        <v>266</v>
      </c>
      <c r="B37" s="391" t="s">
        <v>269</v>
      </c>
      <c r="C37" s="392">
        <v>0</v>
      </c>
      <c r="D37" s="392">
        <v>0</v>
      </c>
      <c r="E37" s="392">
        <v>0</v>
      </c>
      <c r="F37" s="393">
        <v>8688.6</v>
      </c>
      <c r="G37" s="392">
        <v>0</v>
      </c>
      <c r="H37" s="392">
        <v>0</v>
      </c>
      <c r="I37" s="392">
        <v>0</v>
      </c>
      <c r="J37" s="394">
        <f>SUM(C37:I37)</f>
        <v>8688.6</v>
      </c>
      <c r="L37" s="370"/>
      <c r="M37" s="377"/>
      <c r="N37" s="377"/>
      <c r="O37" s="377"/>
    </row>
    <row r="38" spans="1:15" s="369" customFormat="1" x14ac:dyDescent="0.25">
      <c r="C38" s="395"/>
      <c r="D38" s="395"/>
      <c r="E38" s="395"/>
      <c r="F38" s="395"/>
      <c r="G38" s="395"/>
      <c r="H38" s="395"/>
      <c r="I38" s="395"/>
      <c r="J38" s="395"/>
      <c r="L38" s="377"/>
      <c r="M38" s="377"/>
      <c r="N38" s="377"/>
      <c r="O38" s="377"/>
    </row>
    <row r="39" spans="1:15" s="369" customFormat="1" x14ac:dyDescent="0.25">
      <c r="C39" s="370"/>
      <c r="D39" s="370"/>
      <c r="E39" s="370"/>
      <c r="F39" s="370"/>
      <c r="G39" s="370"/>
      <c r="H39" s="370"/>
      <c r="I39" s="370"/>
      <c r="J39" s="370"/>
      <c r="L39" s="377"/>
      <c r="M39" s="377"/>
      <c r="N39" s="377"/>
      <c r="O39" s="377"/>
    </row>
    <row r="40" spans="1:15" x14ac:dyDescent="0.25">
      <c r="L40" s="376"/>
      <c r="M40" s="396"/>
      <c r="N40" s="396"/>
      <c r="O40" s="396"/>
    </row>
    <row r="41" spans="1:15" x14ac:dyDescent="0.25">
      <c r="L41" s="377"/>
      <c r="M41" s="396"/>
      <c r="N41" s="396"/>
      <c r="O41" s="396"/>
    </row>
  </sheetData>
  <mergeCells count="1">
    <mergeCell ref="M32:M35"/>
  </mergeCells>
  <pageMargins left="0.25" right="0.25" top="0.75" bottom="0.75" header="0.3" footer="0.3"/>
  <pageSetup paperSize="9"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8"/>
  <sheetViews>
    <sheetView zoomScaleNormal="100" workbookViewId="0">
      <selection activeCell="E15" sqref="E15:J15"/>
    </sheetView>
  </sheetViews>
  <sheetFormatPr defaultRowHeight="15.75" x14ac:dyDescent="0.25"/>
  <cols>
    <col min="1" max="1" width="24" style="397" customWidth="1"/>
    <col min="2" max="2" width="46.7109375" style="397" customWidth="1"/>
    <col min="3" max="3" width="13.140625" style="397" customWidth="1"/>
    <col min="4" max="4" width="13.5703125" style="397" customWidth="1"/>
    <col min="5" max="5" width="15.28515625" style="397" customWidth="1"/>
    <col min="6" max="6" width="16.85546875" style="397" customWidth="1"/>
    <col min="7" max="7" width="16" style="397" customWidth="1"/>
    <col min="8" max="8" width="16.5703125" style="397" customWidth="1"/>
    <col min="9" max="9" width="16.28515625" style="397" customWidth="1"/>
    <col min="10" max="10" width="16.42578125" style="397" customWidth="1"/>
    <col min="11" max="11" width="9.140625" style="397"/>
    <col min="12" max="12" width="14.28515625" style="397" bestFit="1" customWidth="1"/>
    <col min="13" max="13" width="12.85546875" style="397" customWidth="1"/>
    <col min="14" max="14" width="16.85546875" style="397" customWidth="1"/>
    <col min="15" max="16384" width="9.140625" style="397"/>
  </cols>
  <sheetData>
    <row r="2" spans="1:11" s="243" customFormat="1" x14ac:dyDescent="0.25">
      <c r="A2" s="243" t="s">
        <v>692</v>
      </c>
    </row>
    <row r="3" spans="1:11" ht="16.5" thickBot="1" x14ac:dyDescent="0.3"/>
    <row r="4" spans="1:11" x14ac:dyDescent="0.25">
      <c r="A4" s="580"/>
      <c r="B4" s="581" t="s">
        <v>175</v>
      </c>
      <c r="C4" s="582">
        <v>2014</v>
      </c>
      <c r="D4" s="582">
        <v>2015</v>
      </c>
      <c r="E4" s="582">
        <v>2016</v>
      </c>
      <c r="F4" s="582">
        <v>2017</v>
      </c>
      <c r="G4" s="582">
        <v>2018</v>
      </c>
      <c r="H4" s="582">
        <v>2019</v>
      </c>
      <c r="I4" s="582">
        <v>2020</v>
      </c>
      <c r="J4" s="583" t="s">
        <v>177</v>
      </c>
    </row>
    <row r="5" spans="1:11" s="25" customFormat="1" ht="54.75" customHeight="1" x14ac:dyDescent="0.25">
      <c r="A5" s="371" t="s">
        <v>174</v>
      </c>
      <c r="B5" s="5" t="s">
        <v>176</v>
      </c>
      <c r="C5" s="372">
        <v>0</v>
      </c>
      <c r="D5" s="372"/>
      <c r="E5" s="372"/>
      <c r="F5" s="372"/>
      <c r="G5" s="372"/>
      <c r="H5" s="372"/>
      <c r="I5" s="372"/>
      <c r="J5" s="373"/>
    </row>
    <row r="6" spans="1:11" s="25" customFormat="1" ht="31.5" x14ac:dyDescent="0.25">
      <c r="A6" s="374" t="s">
        <v>899</v>
      </c>
      <c r="B6" s="5" t="s">
        <v>228</v>
      </c>
      <c r="C6" s="372">
        <v>0</v>
      </c>
      <c r="D6" s="372">
        <v>0</v>
      </c>
      <c r="E6" s="375">
        <v>0</v>
      </c>
      <c r="F6" s="375">
        <v>363807.77</v>
      </c>
      <c r="G6" s="375">
        <v>727615.55</v>
      </c>
      <c r="H6" s="375">
        <v>1091423.33</v>
      </c>
      <c r="I6" s="375">
        <v>1091423.33</v>
      </c>
      <c r="J6" s="375">
        <v>1091423.33</v>
      </c>
    </row>
    <row r="7" spans="1:11" s="25" customFormat="1" ht="31.5" x14ac:dyDescent="0.25">
      <c r="A7" s="374" t="s">
        <v>449</v>
      </c>
      <c r="B7" s="5" t="s">
        <v>227</v>
      </c>
      <c r="C7" s="372">
        <v>0</v>
      </c>
      <c r="D7" s="372">
        <v>0</v>
      </c>
      <c r="E7" s="375">
        <v>0</v>
      </c>
      <c r="F7" s="375">
        <v>0</v>
      </c>
      <c r="G7" s="375">
        <v>1346402.59</v>
      </c>
      <c r="H7" s="375">
        <v>1346402.59</v>
      </c>
      <c r="I7" s="375">
        <v>1346402.59</v>
      </c>
      <c r="J7" s="375">
        <v>1346402.59</v>
      </c>
    </row>
    <row r="8" spans="1:11" s="25" customFormat="1" x14ac:dyDescent="0.25">
      <c r="A8" s="374" t="s">
        <v>229</v>
      </c>
      <c r="B8" s="5" t="s">
        <v>230</v>
      </c>
      <c r="C8" s="372">
        <v>0</v>
      </c>
      <c r="D8" s="372">
        <v>0</v>
      </c>
      <c r="E8" s="375">
        <v>0</v>
      </c>
      <c r="F8" s="375">
        <v>1736421.78</v>
      </c>
      <c r="G8" s="375">
        <v>1736421.78</v>
      </c>
      <c r="H8" s="375">
        <v>1736421.78</v>
      </c>
      <c r="I8" s="375">
        <v>1736421.78</v>
      </c>
      <c r="J8" s="375">
        <v>1736421.78</v>
      </c>
    </row>
    <row r="9" spans="1:11" s="25" customFormat="1" x14ac:dyDescent="0.25">
      <c r="A9" s="374" t="s">
        <v>231</v>
      </c>
      <c r="B9" s="5" t="s">
        <v>232</v>
      </c>
      <c r="C9" s="372">
        <v>0</v>
      </c>
      <c r="D9" s="372">
        <v>0</v>
      </c>
      <c r="E9" s="372">
        <v>0</v>
      </c>
      <c r="F9" s="372">
        <v>564953.74</v>
      </c>
      <c r="G9" s="372">
        <v>1290435.46</v>
      </c>
      <c r="H9" s="372">
        <v>1290435.46</v>
      </c>
      <c r="I9" s="372">
        <v>1290435.46</v>
      </c>
      <c r="J9" s="372">
        <v>1290435.46</v>
      </c>
    </row>
    <row r="10" spans="1:11" s="25" customFormat="1" x14ac:dyDescent="0.25">
      <c r="A10" s="374" t="s">
        <v>233</v>
      </c>
      <c r="B10" s="5" t="s">
        <v>234</v>
      </c>
      <c r="C10" s="372">
        <v>0</v>
      </c>
      <c r="D10" s="372">
        <v>0</v>
      </c>
      <c r="E10" s="381">
        <v>1882451.35</v>
      </c>
      <c r="F10" s="381">
        <v>4004107.57</v>
      </c>
      <c r="G10" s="381">
        <v>4004107.57</v>
      </c>
      <c r="H10" s="381">
        <v>4004107.57</v>
      </c>
      <c r="I10" s="381">
        <v>4004107.57</v>
      </c>
      <c r="J10" s="398">
        <v>4004107.57</v>
      </c>
      <c r="K10" s="388"/>
    </row>
    <row r="11" spans="1:11" s="25" customFormat="1" x14ac:dyDescent="0.25">
      <c r="A11" s="374" t="s">
        <v>760</v>
      </c>
      <c r="B11" s="5" t="s">
        <v>761</v>
      </c>
      <c r="C11" s="372">
        <v>0</v>
      </c>
      <c r="D11" s="375">
        <v>0</v>
      </c>
      <c r="E11" s="383">
        <v>0</v>
      </c>
      <c r="F11" s="383">
        <v>1586923.51</v>
      </c>
      <c r="G11" s="383">
        <v>1586923.51</v>
      </c>
      <c r="H11" s="383">
        <v>1586923.51</v>
      </c>
      <c r="I11" s="383">
        <v>1586923.51</v>
      </c>
      <c r="J11" s="399">
        <v>1586923.51</v>
      </c>
      <c r="K11" s="388"/>
    </row>
    <row r="12" spans="1:11" s="25" customFormat="1" ht="31.5" x14ac:dyDescent="0.25">
      <c r="A12" s="558" t="s">
        <v>1025</v>
      </c>
      <c r="B12" s="560" t="s">
        <v>1026</v>
      </c>
      <c r="C12" s="584">
        <v>0</v>
      </c>
      <c r="D12" s="584">
        <v>0</v>
      </c>
      <c r="E12" s="585">
        <v>0</v>
      </c>
      <c r="F12" s="585">
        <v>0</v>
      </c>
      <c r="G12" s="585">
        <v>890989.87</v>
      </c>
      <c r="H12" s="585">
        <v>2280809.9700000002</v>
      </c>
      <c r="I12" s="585">
        <v>2280809.94</v>
      </c>
      <c r="J12" s="585">
        <v>2280809.94</v>
      </c>
    </row>
    <row r="13" spans="1:11" s="25" customFormat="1" x14ac:dyDescent="0.25">
      <c r="A13" s="374" t="s">
        <v>929</v>
      </c>
      <c r="B13" s="5" t="s">
        <v>612</v>
      </c>
      <c r="C13" s="372">
        <v>0</v>
      </c>
      <c r="D13" s="372">
        <v>0</v>
      </c>
      <c r="E13" s="375">
        <v>0</v>
      </c>
      <c r="F13" s="375">
        <v>0</v>
      </c>
      <c r="G13" s="375">
        <v>829281.2</v>
      </c>
      <c r="H13" s="375">
        <v>829281.2</v>
      </c>
      <c r="I13" s="375">
        <v>829281.2</v>
      </c>
      <c r="J13" s="375">
        <v>829281.2</v>
      </c>
    </row>
    <row r="14" spans="1:11" s="25" customFormat="1" ht="47.25" x14ac:dyDescent="0.25">
      <c r="A14" s="374" t="s">
        <v>941</v>
      </c>
      <c r="B14" s="5" t="s">
        <v>962</v>
      </c>
      <c r="C14" s="372">
        <v>0</v>
      </c>
      <c r="D14" s="372">
        <v>0</v>
      </c>
      <c r="E14" s="375">
        <v>0</v>
      </c>
      <c r="F14" s="375">
        <v>0</v>
      </c>
      <c r="G14" s="375">
        <v>85435.4</v>
      </c>
      <c r="H14" s="375">
        <v>85435.4</v>
      </c>
      <c r="I14" s="375">
        <v>85435.4</v>
      </c>
      <c r="J14" s="375">
        <v>85435.4</v>
      </c>
    </row>
    <row r="15" spans="1:11" s="25" customFormat="1" x14ac:dyDescent="0.25">
      <c r="A15" s="374" t="s">
        <v>156</v>
      </c>
      <c r="B15" s="5" t="s">
        <v>252</v>
      </c>
      <c r="C15" s="372">
        <v>0</v>
      </c>
      <c r="D15" s="375">
        <v>0</v>
      </c>
      <c r="E15" s="375">
        <v>2015304.99</v>
      </c>
      <c r="F15" s="375">
        <v>15383711.380000001</v>
      </c>
      <c r="G15" s="375">
        <v>22811359.899999999</v>
      </c>
      <c r="H15" s="375">
        <v>23672591.82</v>
      </c>
      <c r="I15" s="372">
        <v>23672591.82</v>
      </c>
      <c r="J15" s="380">
        <v>23672591.82</v>
      </c>
      <c r="K15" s="388"/>
    </row>
    <row r="16" spans="1:11" s="25" customFormat="1" x14ac:dyDescent="0.25">
      <c r="A16" s="374" t="s">
        <v>236</v>
      </c>
      <c r="B16" s="5" t="s">
        <v>253</v>
      </c>
      <c r="C16" s="372">
        <v>0</v>
      </c>
      <c r="D16" s="375">
        <v>0</v>
      </c>
      <c r="E16" s="375">
        <v>1568372</v>
      </c>
      <c r="F16" s="375">
        <v>5590847</v>
      </c>
      <c r="G16" s="375">
        <v>9982230.8300000001</v>
      </c>
      <c r="H16" s="375">
        <v>9982230.8300000001</v>
      </c>
      <c r="I16" s="375">
        <v>9982230.8300000001</v>
      </c>
      <c r="J16" s="375">
        <v>9982230.8300000001</v>
      </c>
      <c r="K16" s="388"/>
    </row>
    <row r="17" spans="1:14" s="25" customFormat="1" ht="31.5" x14ac:dyDescent="0.25">
      <c r="A17" s="374" t="s">
        <v>237</v>
      </c>
      <c r="B17" s="5" t="s">
        <v>254</v>
      </c>
      <c r="C17" s="372">
        <v>0</v>
      </c>
      <c r="D17" s="372">
        <v>0</v>
      </c>
      <c r="E17" s="372">
        <v>968150</v>
      </c>
      <c r="F17" s="372">
        <v>968150</v>
      </c>
      <c r="G17" s="372">
        <v>968150</v>
      </c>
      <c r="H17" s="372">
        <v>968150</v>
      </c>
      <c r="I17" s="372">
        <v>968150</v>
      </c>
      <c r="J17" s="380">
        <v>968150</v>
      </c>
      <c r="K17" s="388"/>
      <c r="L17" s="400"/>
    </row>
    <row r="18" spans="1:14" s="25" customFormat="1" ht="31.5" x14ac:dyDescent="0.25">
      <c r="A18" s="374" t="s">
        <v>238</v>
      </c>
      <c r="B18" s="5" t="s">
        <v>255</v>
      </c>
      <c r="C18" s="372">
        <v>0</v>
      </c>
      <c r="D18" s="372">
        <v>0</v>
      </c>
      <c r="E18" s="375">
        <v>0</v>
      </c>
      <c r="F18" s="375">
        <v>4239580</v>
      </c>
      <c r="G18" s="375">
        <v>6931413.4100000001</v>
      </c>
      <c r="H18" s="375">
        <v>6931413.4100000001</v>
      </c>
      <c r="I18" s="375">
        <v>6931413.4100000001</v>
      </c>
      <c r="J18" s="401">
        <v>6931413.4100000001</v>
      </c>
      <c r="K18" s="388"/>
    </row>
    <row r="19" spans="1:14" s="25" customFormat="1" ht="34.5" customHeight="1" x14ac:dyDescent="0.25">
      <c r="A19" s="374" t="s">
        <v>239</v>
      </c>
      <c r="B19" s="5" t="s">
        <v>240</v>
      </c>
      <c r="C19" s="372">
        <v>0</v>
      </c>
      <c r="D19" s="372">
        <v>0</v>
      </c>
      <c r="E19" s="375">
        <v>0</v>
      </c>
      <c r="F19" s="375">
        <v>3352064.6</v>
      </c>
      <c r="G19" s="375">
        <v>3352064.6</v>
      </c>
      <c r="H19" s="375">
        <v>3352064.6</v>
      </c>
      <c r="I19" s="375">
        <v>3352064.6</v>
      </c>
      <c r="J19" s="401">
        <v>3352064.6</v>
      </c>
      <c r="K19" s="388"/>
    </row>
    <row r="20" spans="1:14" s="25" customFormat="1" ht="34.5" customHeight="1" x14ac:dyDescent="0.25">
      <c r="A20" s="374" t="s">
        <v>462</v>
      </c>
      <c r="B20" s="5" t="s">
        <v>517</v>
      </c>
      <c r="C20" s="372">
        <v>0</v>
      </c>
      <c r="D20" s="372">
        <v>0</v>
      </c>
      <c r="E20" s="375">
        <v>511131</v>
      </c>
      <c r="F20" s="375">
        <v>511131</v>
      </c>
      <c r="G20" s="375">
        <v>511131</v>
      </c>
      <c r="H20" s="375">
        <v>511131</v>
      </c>
      <c r="I20" s="375">
        <v>511131</v>
      </c>
      <c r="J20" s="401">
        <v>5511131</v>
      </c>
      <c r="K20" s="388"/>
    </row>
    <row r="21" spans="1:14" s="25" customFormat="1" ht="35.25" customHeight="1" x14ac:dyDescent="0.25">
      <c r="A21" s="374" t="s">
        <v>241</v>
      </c>
      <c r="B21" s="5" t="s">
        <v>242</v>
      </c>
      <c r="C21" s="372">
        <v>0</v>
      </c>
      <c r="D21" s="372">
        <v>0</v>
      </c>
      <c r="E21" s="375">
        <v>0</v>
      </c>
      <c r="F21" s="375">
        <v>1028446</v>
      </c>
      <c r="G21" s="375">
        <v>2230701.08</v>
      </c>
      <c r="H21" s="375">
        <v>2230701.08</v>
      </c>
      <c r="I21" s="375">
        <v>2230701.08</v>
      </c>
      <c r="J21" s="375">
        <v>2230701.08</v>
      </c>
      <c r="K21" s="388"/>
    </row>
    <row r="22" spans="1:14" s="25" customFormat="1" ht="31.5" x14ac:dyDescent="0.25">
      <c r="A22" s="374" t="s">
        <v>705</v>
      </c>
      <c r="B22" s="5" t="s">
        <v>256</v>
      </c>
      <c r="C22" s="372">
        <v>0</v>
      </c>
      <c r="D22" s="372">
        <v>0</v>
      </c>
      <c r="E22" s="372">
        <v>0</v>
      </c>
      <c r="F22" s="375">
        <v>227153</v>
      </c>
      <c r="G22" s="375">
        <v>227153</v>
      </c>
      <c r="H22" s="375">
        <v>340729.47</v>
      </c>
      <c r="I22" s="375">
        <v>340729.47</v>
      </c>
      <c r="J22" s="401">
        <v>340729.47</v>
      </c>
      <c r="K22" s="388"/>
    </row>
    <row r="23" spans="1:14" s="25" customFormat="1" x14ac:dyDescent="0.25">
      <c r="A23" s="374" t="s">
        <v>243</v>
      </c>
      <c r="B23" s="5" t="s">
        <v>257</v>
      </c>
      <c r="C23" s="372">
        <v>0</v>
      </c>
      <c r="D23" s="375">
        <v>0</v>
      </c>
      <c r="E23" s="375">
        <v>0</v>
      </c>
      <c r="F23" s="375">
        <v>1326029.1599999999</v>
      </c>
      <c r="G23" s="375">
        <v>6099535.0099999998</v>
      </c>
      <c r="H23" s="375">
        <v>6099535.0099999998</v>
      </c>
      <c r="I23" s="375">
        <v>6099535.0099999998</v>
      </c>
      <c r="J23" s="375">
        <v>6099535.0099999998</v>
      </c>
      <c r="K23" s="388"/>
      <c r="L23" s="467"/>
      <c r="M23" s="467"/>
      <c r="N23" s="467"/>
    </row>
    <row r="24" spans="1:14" s="25" customFormat="1" x14ac:dyDescent="0.25">
      <c r="A24" s="374" t="s">
        <v>244</v>
      </c>
      <c r="B24" s="5" t="s">
        <v>258</v>
      </c>
      <c r="C24" s="372">
        <v>0</v>
      </c>
      <c r="D24" s="372">
        <v>0</v>
      </c>
      <c r="E24" s="375">
        <v>0</v>
      </c>
      <c r="F24" s="375">
        <v>4110566</v>
      </c>
      <c r="G24" s="375">
        <v>4110566</v>
      </c>
      <c r="H24" s="375">
        <v>4110566</v>
      </c>
      <c r="I24" s="375">
        <v>4110566</v>
      </c>
      <c r="J24" s="401">
        <v>4110566</v>
      </c>
      <c r="K24" s="388"/>
    </row>
    <row r="25" spans="1:14" s="25" customFormat="1" ht="31.5" x14ac:dyDescent="0.25">
      <c r="A25" s="374" t="s">
        <v>245</v>
      </c>
      <c r="B25" s="5" t="s">
        <v>259</v>
      </c>
      <c r="C25" s="372">
        <v>0</v>
      </c>
      <c r="D25" s="372">
        <v>0</v>
      </c>
      <c r="E25" s="372">
        <v>0</v>
      </c>
      <c r="F25" s="372">
        <v>6176596.0499999998</v>
      </c>
      <c r="G25" s="372">
        <v>6176596.0499999998</v>
      </c>
      <c r="H25" s="372">
        <v>6176596.0499999998</v>
      </c>
      <c r="I25" s="372">
        <v>6176596.0499999998</v>
      </c>
      <c r="J25" s="380">
        <v>6176596.0499999998</v>
      </c>
      <c r="K25" s="388"/>
    </row>
    <row r="26" spans="1:14" s="25" customFormat="1" ht="47.25" x14ac:dyDescent="0.25">
      <c r="A26" s="374" t="s">
        <v>246</v>
      </c>
      <c r="B26" s="5" t="s">
        <v>260</v>
      </c>
      <c r="C26" s="372">
        <v>0</v>
      </c>
      <c r="D26" s="372">
        <v>0</v>
      </c>
      <c r="E26" s="372">
        <v>0</v>
      </c>
      <c r="F26" s="372">
        <v>22220315.75</v>
      </c>
      <c r="G26" s="372">
        <v>23391755.469999999</v>
      </c>
      <c r="H26" s="372">
        <v>23391755.469999999</v>
      </c>
      <c r="I26" s="372">
        <v>23391755.469999999</v>
      </c>
      <c r="J26" s="372">
        <v>23391755.469999999</v>
      </c>
      <c r="K26" s="388"/>
    </row>
    <row r="27" spans="1:14" s="25" customFormat="1" ht="19.5" customHeight="1" x14ac:dyDescent="0.25">
      <c r="A27" s="374" t="s">
        <v>247</v>
      </c>
      <c r="B27" s="5" t="s">
        <v>261</v>
      </c>
      <c r="C27" s="372">
        <v>0</v>
      </c>
      <c r="D27" s="372">
        <v>0</v>
      </c>
      <c r="E27" s="375">
        <v>0</v>
      </c>
      <c r="F27" s="375">
        <v>1331856.58</v>
      </c>
      <c r="G27" s="375">
        <v>1331856.58</v>
      </c>
      <c r="H27" s="375">
        <v>3221080.88</v>
      </c>
      <c r="I27" s="375">
        <v>3221080.88</v>
      </c>
      <c r="J27" s="375">
        <v>3221080.88</v>
      </c>
      <c r="K27" s="388"/>
    </row>
    <row r="28" spans="1:14" s="25" customFormat="1" x14ac:dyDescent="0.25">
      <c r="A28" s="374" t="s">
        <v>248</v>
      </c>
      <c r="B28" s="5" t="s">
        <v>271</v>
      </c>
      <c r="C28" s="372">
        <v>0</v>
      </c>
      <c r="D28" s="372">
        <v>0</v>
      </c>
      <c r="E28" s="372">
        <v>0</v>
      </c>
      <c r="F28" s="372">
        <v>1740000</v>
      </c>
      <c r="G28" s="372">
        <v>2780000</v>
      </c>
      <c r="H28" s="372">
        <v>2780000</v>
      </c>
      <c r="I28" s="372">
        <v>2780000</v>
      </c>
      <c r="J28" s="380">
        <v>2780000</v>
      </c>
      <c r="K28" s="388"/>
    </row>
    <row r="29" spans="1:14" s="25" customFormat="1" x14ac:dyDescent="0.25">
      <c r="A29" s="374" t="s">
        <v>473</v>
      </c>
      <c r="B29" s="5" t="s">
        <v>274</v>
      </c>
      <c r="C29" s="372">
        <v>0</v>
      </c>
      <c r="D29" s="372">
        <v>0</v>
      </c>
      <c r="E29" s="372">
        <v>115295</v>
      </c>
      <c r="F29" s="372">
        <v>115295</v>
      </c>
      <c r="G29" s="372">
        <v>115295</v>
      </c>
      <c r="H29" s="372">
        <v>115295</v>
      </c>
      <c r="I29" s="372">
        <v>115295</v>
      </c>
      <c r="J29" s="380">
        <v>115295</v>
      </c>
      <c r="K29" s="388"/>
    </row>
    <row r="30" spans="1:14" s="25" customFormat="1" ht="31.5" x14ac:dyDescent="0.25">
      <c r="A30" s="385" t="s">
        <v>249</v>
      </c>
      <c r="B30" s="5" t="s">
        <v>270</v>
      </c>
      <c r="C30" s="372">
        <v>0</v>
      </c>
      <c r="D30" s="372">
        <v>0</v>
      </c>
      <c r="E30" s="372">
        <v>0</v>
      </c>
      <c r="F30" s="375">
        <v>0</v>
      </c>
      <c r="G30" s="375">
        <v>2262823.5299999998</v>
      </c>
      <c r="H30" s="375">
        <v>3516840.95</v>
      </c>
      <c r="I30" s="375">
        <v>3516840.95</v>
      </c>
      <c r="J30" s="375">
        <v>3516840.95</v>
      </c>
      <c r="K30" s="388"/>
    </row>
    <row r="31" spans="1:14" s="25" customFormat="1" ht="31.5" x14ac:dyDescent="0.25">
      <c r="A31" s="374" t="s">
        <v>613</v>
      </c>
      <c r="B31" s="5" t="s">
        <v>250</v>
      </c>
      <c r="C31" s="372">
        <v>0</v>
      </c>
      <c r="D31" s="372">
        <v>0</v>
      </c>
      <c r="E31" s="375">
        <v>1336065.31</v>
      </c>
      <c r="F31" s="372">
        <v>2672715.62</v>
      </c>
      <c r="G31" s="375">
        <v>4008780.93</v>
      </c>
      <c r="H31" s="375">
        <v>5344846.25</v>
      </c>
      <c r="I31" s="372">
        <v>5344261.25</v>
      </c>
      <c r="J31" s="380">
        <v>5344261.25</v>
      </c>
      <c r="K31" s="388"/>
    </row>
    <row r="32" spans="1:14" s="25" customFormat="1" x14ac:dyDescent="0.25">
      <c r="A32" s="6" t="s">
        <v>262</v>
      </c>
      <c r="B32" s="2" t="s">
        <v>251</v>
      </c>
      <c r="C32" s="299">
        <v>0</v>
      </c>
      <c r="D32" s="299">
        <v>0</v>
      </c>
      <c r="E32" s="299">
        <v>0</v>
      </c>
      <c r="F32" s="402">
        <v>294646.15000000002</v>
      </c>
      <c r="G32" s="402">
        <v>851728.73</v>
      </c>
      <c r="H32" s="402">
        <v>851728.73</v>
      </c>
      <c r="I32" s="402">
        <v>851728.73</v>
      </c>
      <c r="J32" s="403">
        <v>851728.73</v>
      </c>
      <c r="K32" s="388"/>
    </row>
    <row r="33" spans="1:11" s="25" customFormat="1" ht="31.5" x14ac:dyDescent="0.25">
      <c r="A33" s="374" t="s">
        <v>264</v>
      </c>
      <c r="B33" s="5" t="s">
        <v>265</v>
      </c>
      <c r="C33" s="372">
        <v>0</v>
      </c>
      <c r="D33" s="372">
        <v>0</v>
      </c>
      <c r="E33" s="372">
        <v>0</v>
      </c>
      <c r="F33" s="375">
        <v>0</v>
      </c>
      <c r="G33" s="375">
        <v>4997234.13</v>
      </c>
      <c r="H33" s="375">
        <v>4997234.13</v>
      </c>
      <c r="I33" s="375">
        <v>4997234.13</v>
      </c>
      <c r="J33" s="375">
        <v>4997234.13</v>
      </c>
      <c r="K33" s="388"/>
    </row>
    <row r="34" spans="1:11" s="25" customFormat="1" x14ac:dyDescent="0.25">
      <c r="A34" s="374" t="s">
        <v>267</v>
      </c>
      <c r="B34" s="387" t="s">
        <v>268</v>
      </c>
      <c r="C34" s="372">
        <v>0</v>
      </c>
      <c r="D34" s="372">
        <v>0</v>
      </c>
      <c r="E34" s="375">
        <v>1095105.42</v>
      </c>
      <c r="F34" s="375">
        <v>1095105.42</v>
      </c>
      <c r="G34" s="375">
        <v>1095105.42</v>
      </c>
      <c r="H34" s="375">
        <v>1095105.42</v>
      </c>
      <c r="I34" s="375">
        <v>1095105.42</v>
      </c>
      <c r="J34" s="401">
        <v>1095105.42</v>
      </c>
      <c r="K34" s="388"/>
    </row>
    <row r="35" spans="1:11" s="25" customFormat="1" ht="31.5" x14ac:dyDescent="0.25">
      <c r="A35" s="404" t="s">
        <v>272</v>
      </c>
      <c r="B35" s="5" t="s">
        <v>273</v>
      </c>
      <c r="C35" s="372">
        <v>0</v>
      </c>
      <c r="D35" s="372">
        <v>0</v>
      </c>
      <c r="E35" s="372">
        <v>0</v>
      </c>
      <c r="F35" s="375">
        <v>2606580.17</v>
      </c>
      <c r="G35" s="375">
        <v>2606580.17</v>
      </c>
      <c r="H35" s="375">
        <v>2606580.17</v>
      </c>
      <c r="I35" s="375">
        <v>2606580.17</v>
      </c>
      <c r="J35" s="401">
        <v>2606580.17</v>
      </c>
      <c r="K35" s="388"/>
    </row>
    <row r="36" spans="1:11" s="25" customFormat="1" ht="16.5" thickBot="1" x14ac:dyDescent="0.3">
      <c r="A36" s="390" t="s">
        <v>266</v>
      </c>
      <c r="B36" s="391" t="s">
        <v>269</v>
      </c>
      <c r="C36" s="392">
        <v>0</v>
      </c>
      <c r="D36" s="392">
        <v>0</v>
      </c>
      <c r="E36" s="392">
        <v>0</v>
      </c>
      <c r="F36" s="393">
        <v>8688.6</v>
      </c>
      <c r="G36" s="393">
        <v>8688.6</v>
      </c>
      <c r="H36" s="393">
        <v>8688.6</v>
      </c>
      <c r="I36" s="393">
        <v>8688.6</v>
      </c>
      <c r="J36" s="405">
        <v>8688.6</v>
      </c>
      <c r="K36" s="388"/>
    </row>
    <row r="37" spans="1:11" s="25" customFormat="1" x14ac:dyDescent="0.25"/>
    <row r="38" spans="1:11" x14ac:dyDescent="0.25">
      <c r="C38" s="406"/>
      <c r="D38" s="406"/>
      <c r="E38" s="406"/>
      <c r="F38" s="406"/>
      <c r="G38" s="406"/>
      <c r="H38" s="406"/>
      <c r="I38" s="406"/>
      <c r="J38" s="406"/>
    </row>
  </sheetData>
  <pageMargins left="0.7" right="0.7" top="0.75" bottom="0.75" header="0.3" footer="0.3"/>
  <pageSetup paperSize="9" scale="6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opLeftCell="A4" zoomScaleNormal="100" workbookViewId="0">
      <selection activeCell="C32" sqref="C32:E32"/>
    </sheetView>
  </sheetViews>
  <sheetFormatPr defaultRowHeight="15.75" x14ac:dyDescent="0.25"/>
  <cols>
    <col min="1" max="1" width="9.140625" style="91"/>
    <col min="2" max="2" width="37" style="92" customWidth="1"/>
    <col min="3" max="3" width="17.85546875" style="25" customWidth="1"/>
    <col min="4" max="4" width="18.28515625" style="25" customWidth="1"/>
    <col min="5" max="5" width="18.5703125" style="93" customWidth="1"/>
    <col min="6" max="6" width="9.140625" style="25"/>
    <col min="7" max="8" width="12.42578125" style="25" bestFit="1" customWidth="1"/>
    <col min="9" max="16384" width="9.140625" style="25"/>
  </cols>
  <sheetData>
    <row r="1" spans="1:14" x14ac:dyDescent="0.25">
      <c r="F1" s="90"/>
      <c r="G1" s="90"/>
      <c r="H1" s="90"/>
      <c r="I1" s="90"/>
      <c r="J1" s="90"/>
      <c r="K1" s="90"/>
      <c r="L1" s="90"/>
      <c r="M1" s="90"/>
      <c r="N1" s="90"/>
    </row>
    <row r="2" spans="1:14" s="244" customFormat="1" x14ac:dyDescent="0.25">
      <c r="A2" s="407"/>
      <c r="B2" s="407" t="s">
        <v>275</v>
      </c>
      <c r="E2" s="408"/>
      <c r="F2" s="409"/>
      <c r="G2" s="409"/>
      <c r="H2" s="409"/>
      <c r="I2" s="409"/>
      <c r="J2" s="409"/>
      <c r="K2" s="409"/>
      <c r="L2" s="409"/>
      <c r="M2" s="409"/>
      <c r="N2" s="409"/>
    </row>
    <row r="3" spans="1:14" x14ac:dyDescent="0.25">
      <c r="F3" s="90"/>
      <c r="G3" s="90"/>
      <c r="H3" s="90"/>
      <c r="I3" s="90"/>
      <c r="J3" s="90"/>
      <c r="K3" s="90"/>
      <c r="L3" s="90"/>
      <c r="M3" s="90"/>
      <c r="N3" s="90"/>
    </row>
    <row r="4" spans="1:14" ht="16.5" thickBot="1" x14ac:dyDescent="0.3">
      <c r="A4" s="410"/>
      <c r="B4" s="411"/>
      <c r="C4" s="411"/>
      <c r="D4" s="411"/>
      <c r="E4" s="412"/>
      <c r="F4" s="90"/>
      <c r="G4" s="90"/>
      <c r="H4" s="90"/>
      <c r="I4" s="90"/>
      <c r="J4" s="90"/>
      <c r="K4" s="90"/>
      <c r="L4" s="90"/>
      <c r="M4" s="90"/>
      <c r="N4" s="90"/>
    </row>
    <row r="5" spans="1:14" ht="94.5" x14ac:dyDescent="0.25">
      <c r="A5" s="145" t="s">
        <v>276</v>
      </c>
      <c r="B5" s="146"/>
      <c r="C5" s="147" t="s">
        <v>277</v>
      </c>
      <c r="D5" s="147" t="s">
        <v>278</v>
      </c>
      <c r="E5" s="148" t="s">
        <v>607</v>
      </c>
      <c r="F5" s="90"/>
      <c r="G5" s="90"/>
      <c r="H5" s="90"/>
      <c r="I5" s="90"/>
      <c r="J5" s="90"/>
      <c r="K5" s="90"/>
      <c r="L5" s="90"/>
      <c r="M5" s="90"/>
      <c r="N5" s="90"/>
    </row>
    <row r="6" spans="1:14" ht="31.5" x14ac:dyDescent="0.25">
      <c r="A6" s="43">
        <v>1</v>
      </c>
      <c r="B6" s="152" t="s">
        <v>279</v>
      </c>
      <c r="C6" s="144"/>
      <c r="D6" s="144"/>
      <c r="E6" s="480"/>
      <c r="F6" s="90"/>
      <c r="G6" s="90"/>
      <c r="H6" s="90"/>
      <c r="I6" s="90"/>
      <c r="J6" s="90"/>
      <c r="K6" s="90"/>
      <c r="L6" s="90"/>
      <c r="M6" s="90"/>
      <c r="N6" s="90"/>
    </row>
    <row r="7" spans="1:14" ht="31.5" x14ac:dyDescent="0.25">
      <c r="A7" s="43">
        <v>2</v>
      </c>
      <c r="B7" s="152" t="s">
        <v>280</v>
      </c>
      <c r="C7" s="144"/>
      <c r="D7" s="144"/>
      <c r="E7" s="480"/>
      <c r="F7" s="90"/>
      <c r="G7" s="90"/>
      <c r="H7" s="90"/>
      <c r="I7" s="90"/>
      <c r="J7" s="90"/>
      <c r="K7" s="90"/>
      <c r="L7" s="90"/>
      <c r="M7" s="90"/>
      <c r="N7" s="90"/>
    </row>
    <row r="8" spans="1:14" ht="31.5" x14ac:dyDescent="0.25">
      <c r="A8" s="43">
        <v>3</v>
      </c>
      <c r="B8" s="152" t="s">
        <v>281</v>
      </c>
      <c r="C8" s="144"/>
      <c r="D8" s="144"/>
      <c r="E8" s="480"/>
      <c r="F8" s="90"/>
      <c r="G8" s="90"/>
      <c r="H8" s="90"/>
      <c r="I8" s="90"/>
      <c r="J8" s="90"/>
      <c r="K8" s="90"/>
      <c r="L8" s="90"/>
      <c r="M8" s="90"/>
      <c r="N8" s="90"/>
    </row>
    <row r="9" spans="1:14" ht="31.5" x14ac:dyDescent="0.25">
      <c r="A9" s="43">
        <v>4</v>
      </c>
      <c r="B9" s="152" t="s">
        <v>282</v>
      </c>
      <c r="C9" s="144"/>
      <c r="D9" s="144"/>
      <c r="E9" s="480"/>
      <c r="F9" s="90"/>
      <c r="G9" s="90"/>
      <c r="H9" s="90"/>
      <c r="I9" s="90"/>
      <c r="J9" s="90"/>
      <c r="K9" s="90"/>
      <c r="L9" s="90"/>
      <c r="M9" s="90"/>
      <c r="N9" s="90"/>
    </row>
    <row r="10" spans="1:14" ht="31.5" x14ac:dyDescent="0.25">
      <c r="A10" s="43">
        <v>5</v>
      </c>
      <c r="B10" s="152" t="s">
        <v>195</v>
      </c>
      <c r="C10" s="144">
        <v>3</v>
      </c>
      <c r="D10" s="144">
        <v>2</v>
      </c>
      <c r="E10" s="480">
        <v>6176596.0499999998</v>
      </c>
      <c r="F10" s="90"/>
      <c r="G10" s="90"/>
      <c r="H10" s="90"/>
      <c r="I10" s="90"/>
      <c r="J10" s="90"/>
      <c r="K10" s="90"/>
      <c r="L10" s="90"/>
      <c r="M10" s="90"/>
      <c r="N10" s="90"/>
    </row>
    <row r="11" spans="1:14" ht="31.5" x14ac:dyDescent="0.25">
      <c r="A11" s="43">
        <v>6</v>
      </c>
      <c r="B11" s="519" t="s">
        <v>283</v>
      </c>
      <c r="C11" s="144">
        <v>5</v>
      </c>
      <c r="D11" s="144">
        <v>1</v>
      </c>
      <c r="E11" s="480">
        <v>3711557.01</v>
      </c>
      <c r="F11" s="90"/>
      <c r="G11" s="90"/>
      <c r="H11" s="90"/>
      <c r="I11" s="90"/>
      <c r="J11" s="90"/>
      <c r="K11" s="90"/>
      <c r="L11" s="90"/>
      <c r="M11" s="90"/>
      <c r="N11" s="90"/>
    </row>
    <row r="12" spans="1:14" x14ac:dyDescent="0.25">
      <c r="A12" s="43">
        <v>7</v>
      </c>
      <c r="B12" s="519" t="s">
        <v>181</v>
      </c>
      <c r="C12" s="144">
        <v>6</v>
      </c>
      <c r="D12" s="144">
        <v>5</v>
      </c>
      <c r="E12" s="480">
        <v>19680198.449999999</v>
      </c>
      <c r="F12" s="90"/>
      <c r="G12" s="90"/>
      <c r="H12" s="90"/>
      <c r="I12" s="90"/>
      <c r="J12" s="90"/>
      <c r="K12" s="90"/>
      <c r="L12" s="90"/>
      <c r="M12" s="90"/>
      <c r="N12" s="90"/>
    </row>
    <row r="13" spans="1:14" ht="31.5" x14ac:dyDescent="0.25">
      <c r="A13" s="43">
        <v>8</v>
      </c>
      <c r="B13" s="152" t="s">
        <v>196</v>
      </c>
      <c r="C13" s="144">
        <v>1</v>
      </c>
      <c r="D13" s="144">
        <v>1</v>
      </c>
      <c r="E13" s="480">
        <v>4110566</v>
      </c>
      <c r="F13" s="90"/>
      <c r="G13" s="90"/>
      <c r="H13" s="90"/>
      <c r="I13" s="90"/>
      <c r="J13" s="90"/>
      <c r="K13" s="90"/>
      <c r="L13" s="90"/>
      <c r="M13" s="90"/>
      <c r="N13" s="90"/>
    </row>
    <row r="14" spans="1:14" x14ac:dyDescent="0.25">
      <c r="A14" s="43">
        <v>9</v>
      </c>
      <c r="B14" s="152" t="s">
        <v>284</v>
      </c>
      <c r="C14" s="144"/>
      <c r="D14" s="144"/>
      <c r="E14" s="480"/>
      <c r="F14" s="90"/>
      <c r="G14" s="90"/>
      <c r="H14" s="90"/>
      <c r="I14" s="90"/>
      <c r="J14" s="90"/>
      <c r="K14" s="90"/>
      <c r="L14" s="90"/>
      <c r="M14" s="90"/>
      <c r="N14" s="90"/>
    </row>
    <row r="15" spans="1:14" x14ac:dyDescent="0.25">
      <c r="A15" s="43">
        <v>10</v>
      </c>
      <c r="B15" s="414" t="s">
        <v>285</v>
      </c>
      <c r="C15" s="144">
        <v>3</v>
      </c>
      <c r="D15" s="144">
        <v>3</v>
      </c>
      <c r="E15" s="480">
        <v>3516840.95</v>
      </c>
      <c r="F15" s="90"/>
      <c r="G15" s="90"/>
      <c r="H15" s="90"/>
      <c r="I15" s="90"/>
      <c r="J15" s="90"/>
      <c r="K15" s="90"/>
      <c r="L15" s="90"/>
      <c r="M15" s="90"/>
      <c r="N15" s="90"/>
    </row>
    <row r="16" spans="1:14" ht="31.5" x14ac:dyDescent="0.25">
      <c r="A16" s="43">
        <v>11</v>
      </c>
      <c r="B16" s="152" t="s">
        <v>198</v>
      </c>
      <c r="C16" s="144"/>
      <c r="D16" s="144"/>
      <c r="E16" s="480"/>
      <c r="F16" s="90"/>
      <c r="G16" s="90"/>
      <c r="H16" s="90"/>
      <c r="I16" s="90"/>
      <c r="J16" s="90"/>
      <c r="K16" s="90"/>
      <c r="L16" s="90"/>
      <c r="M16" s="90"/>
      <c r="N16" s="90"/>
    </row>
    <row r="17" spans="1:14" ht="31.5" x14ac:dyDescent="0.25">
      <c r="A17" s="43">
        <v>12</v>
      </c>
      <c r="B17" s="152" t="s">
        <v>179</v>
      </c>
      <c r="C17" s="144">
        <v>21</v>
      </c>
      <c r="D17" s="144">
        <v>7</v>
      </c>
      <c r="E17" s="480">
        <v>7137211.4100000001</v>
      </c>
      <c r="F17" s="90"/>
      <c r="G17" s="90"/>
      <c r="H17" s="90"/>
      <c r="I17" s="90"/>
      <c r="J17" s="90"/>
      <c r="K17" s="90"/>
      <c r="L17" s="90"/>
      <c r="M17" s="90"/>
      <c r="N17" s="90"/>
    </row>
    <row r="18" spans="1:14" ht="31.5" x14ac:dyDescent="0.25">
      <c r="A18" s="43">
        <v>13</v>
      </c>
      <c r="B18" s="152" t="s">
        <v>286</v>
      </c>
      <c r="C18" s="144">
        <v>1</v>
      </c>
      <c r="D18" s="144">
        <v>1</v>
      </c>
      <c r="E18" s="480">
        <v>4997234</v>
      </c>
      <c r="F18" s="90"/>
      <c r="G18" s="90"/>
      <c r="H18" s="90"/>
      <c r="I18" s="90"/>
      <c r="J18" s="90"/>
      <c r="K18" s="90"/>
      <c r="L18" s="90"/>
      <c r="M18" s="90"/>
      <c r="N18" s="90"/>
    </row>
    <row r="19" spans="1:14" ht="31.5" x14ac:dyDescent="0.25">
      <c r="A19" s="43">
        <v>14</v>
      </c>
      <c r="B19" s="152" t="s">
        <v>287</v>
      </c>
      <c r="C19" s="144">
        <v>2</v>
      </c>
      <c r="D19" s="144">
        <v>2</v>
      </c>
      <c r="E19" s="480">
        <v>165000000</v>
      </c>
      <c r="F19" s="90"/>
      <c r="G19" s="90"/>
      <c r="H19" s="90"/>
      <c r="I19" s="90"/>
      <c r="J19" s="90"/>
      <c r="K19" s="90"/>
      <c r="L19" s="90"/>
      <c r="M19" s="90"/>
      <c r="N19" s="90"/>
    </row>
    <row r="20" spans="1:14" x14ac:dyDescent="0.25">
      <c r="A20" s="43">
        <v>15</v>
      </c>
      <c r="B20" s="152" t="s">
        <v>288</v>
      </c>
      <c r="C20" s="144"/>
      <c r="D20" s="144"/>
      <c r="E20" s="480"/>
      <c r="F20" s="90"/>
      <c r="G20" s="90"/>
      <c r="H20" s="90"/>
      <c r="I20" s="90"/>
      <c r="J20" s="90"/>
      <c r="K20" s="90"/>
      <c r="L20" s="90"/>
      <c r="M20" s="90"/>
      <c r="N20" s="90"/>
    </row>
    <row r="21" spans="1:14" x14ac:dyDescent="0.25">
      <c r="A21" s="43">
        <v>16</v>
      </c>
      <c r="B21" s="152" t="s">
        <v>289</v>
      </c>
      <c r="C21" s="144"/>
      <c r="D21" s="144"/>
      <c r="E21" s="480"/>
      <c r="F21" s="90"/>
      <c r="G21" s="90"/>
      <c r="H21" s="90"/>
      <c r="I21" s="90"/>
      <c r="J21" s="90"/>
      <c r="K21" s="90"/>
      <c r="L21" s="90"/>
      <c r="M21" s="90"/>
      <c r="N21" s="90"/>
    </row>
    <row r="22" spans="1:14" ht="31.5" x14ac:dyDescent="0.25">
      <c r="A22" s="43">
        <v>17</v>
      </c>
      <c r="B22" s="152" t="s">
        <v>290</v>
      </c>
      <c r="C22" s="144"/>
      <c r="D22" s="144"/>
      <c r="E22" s="480"/>
      <c r="F22" s="90"/>
      <c r="G22" s="90"/>
      <c r="H22" s="90"/>
      <c r="I22" s="90"/>
      <c r="J22" s="90"/>
      <c r="K22" s="90"/>
      <c r="L22" s="90"/>
      <c r="M22" s="90"/>
      <c r="N22" s="90"/>
    </row>
    <row r="23" spans="1:14" x14ac:dyDescent="0.25">
      <c r="A23" s="43">
        <v>18</v>
      </c>
      <c r="B23" s="152" t="s">
        <v>291</v>
      </c>
      <c r="C23" s="144"/>
      <c r="D23" s="144"/>
      <c r="E23" s="480"/>
      <c r="F23" s="90"/>
      <c r="G23" s="90"/>
      <c r="H23" s="90"/>
      <c r="I23" s="90"/>
      <c r="J23" s="90"/>
      <c r="K23" s="90"/>
      <c r="L23" s="90"/>
      <c r="M23" s="90"/>
      <c r="N23" s="90"/>
    </row>
    <row r="24" spans="1:14" ht="78.75" x14ac:dyDescent="0.25">
      <c r="A24" s="43">
        <v>19</v>
      </c>
      <c r="B24" s="152" t="s">
        <v>699</v>
      </c>
      <c r="C24" s="144">
        <v>14</v>
      </c>
      <c r="D24" s="144">
        <v>6</v>
      </c>
      <c r="E24" s="480">
        <v>851728.58</v>
      </c>
      <c r="F24" s="90"/>
      <c r="G24" s="90"/>
      <c r="H24" s="90"/>
      <c r="I24" s="90"/>
      <c r="J24" s="90"/>
      <c r="K24" s="90"/>
      <c r="L24" s="90"/>
      <c r="M24" s="90"/>
      <c r="N24" s="90"/>
    </row>
    <row r="25" spans="1:14" x14ac:dyDescent="0.25">
      <c r="A25" s="43">
        <v>20</v>
      </c>
      <c r="B25" s="152" t="s">
        <v>292</v>
      </c>
      <c r="C25" s="144"/>
      <c r="D25" s="144"/>
      <c r="E25" s="480"/>
      <c r="F25" s="90"/>
      <c r="G25" s="90"/>
      <c r="H25" s="90"/>
      <c r="I25" s="90"/>
      <c r="J25" s="90"/>
      <c r="K25" s="90"/>
      <c r="L25" s="90"/>
      <c r="M25" s="90"/>
      <c r="N25" s="90"/>
    </row>
    <row r="26" spans="1:14" ht="31.5" x14ac:dyDescent="0.25">
      <c r="A26" s="43">
        <v>21</v>
      </c>
      <c r="B26" s="152" t="s">
        <v>293</v>
      </c>
      <c r="C26" s="144"/>
      <c r="D26" s="144"/>
      <c r="E26" s="480"/>
      <c r="F26" s="90"/>
      <c r="G26" s="90"/>
      <c r="H26" s="90"/>
      <c r="I26" s="90"/>
      <c r="J26" s="90"/>
      <c r="K26" s="90"/>
      <c r="L26" s="90"/>
      <c r="M26" s="90"/>
      <c r="N26" s="90"/>
    </row>
    <row r="27" spans="1:14" ht="31.5" x14ac:dyDescent="0.25">
      <c r="A27" s="43">
        <v>22</v>
      </c>
      <c r="B27" s="432" t="s">
        <v>294</v>
      </c>
      <c r="C27" s="144">
        <v>6</v>
      </c>
      <c r="D27" s="144">
        <v>6</v>
      </c>
      <c r="E27" s="480">
        <v>1736421.78</v>
      </c>
      <c r="F27" s="90"/>
      <c r="G27" s="90"/>
      <c r="H27" s="90"/>
      <c r="I27" s="90"/>
      <c r="J27" s="90"/>
      <c r="K27" s="90"/>
      <c r="L27" s="90"/>
      <c r="M27" s="90"/>
      <c r="N27" s="90"/>
    </row>
    <row r="28" spans="1:14" ht="31.5" x14ac:dyDescent="0.25">
      <c r="A28" s="43">
        <v>23</v>
      </c>
      <c r="B28" s="152" t="s">
        <v>295</v>
      </c>
      <c r="C28" s="144">
        <v>7</v>
      </c>
      <c r="D28" s="144">
        <v>7</v>
      </c>
      <c r="E28" s="480">
        <v>1346402.59</v>
      </c>
      <c r="F28" s="90"/>
      <c r="G28" s="90"/>
      <c r="H28" s="90"/>
      <c r="I28" s="90"/>
      <c r="J28" s="90"/>
      <c r="K28" s="90"/>
      <c r="L28" s="90"/>
      <c r="M28" s="90"/>
      <c r="N28" s="90"/>
    </row>
    <row r="29" spans="1:14" ht="31.5" x14ac:dyDescent="0.25">
      <c r="A29" s="43">
        <v>24</v>
      </c>
      <c r="B29" s="152" t="s">
        <v>296</v>
      </c>
      <c r="C29" s="144">
        <v>6</v>
      </c>
      <c r="D29" s="144">
        <v>6</v>
      </c>
      <c r="E29" s="480">
        <v>1290435.46</v>
      </c>
      <c r="F29" s="90"/>
      <c r="G29" s="90"/>
      <c r="H29" s="90"/>
      <c r="I29" s="90"/>
      <c r="J29" s="90"/>
      <c r="K29" s="90"/>
      <c r="L29" s="90"/>
      <c r="M29" s="90"/>
      <c r="N29" s="90"/>
    </row>
    <row r="30" spans="1:14" ht="31.5" x14ac:dyDescent="0.25">
      <c r="A30" s="43">
        <v>25</v>
      </c>
      <c r="B30" s="152" t="s">
        <v>297</v>
      </c>
      <c r="C30" s="144">
        <v>3</v>
      </c>
      <c r="D30" s="144">
        <v>3</v>
      </c>
      <c r="E30" s="480">
        <v>3248590.92</v>
      </c>
      <c r="F30" s="90"/>
      <c r="G30" s="90"/>
      <c r="H30" s="90"/>
      <c r="I30" s="90"/>
      <c r="J30" s="90"/>
      <c r="K30" s="90"/>
      <c r="L30" s="90"/>
      <c r="M30" s="90"/>
      <c r="N30" s="90"/>
    </row>
    <row r="31" spans="1:14" x14ac:dyDescent="0.25">
      <c r="A31" s="43">
        <v>26</v>
      </c>
      <c r="B31" s="152" t="s">
        <v>298</v>
      </c>
      <c r="C31" s="144">
        <v>4</v>
      </c>
      <c r="D31" s="144">
        <v>3</v>
      </c>
      <c r="E31" s="480">
        <v>1088502</v>
      </c>
      <c r="F31" s="90"/>
      <c r="G31" s="90"/>
      <c r="H31" s="90"/>
      <c r="I31" s="90"/>
      <c r="J31" s="90"/>
      <c r="K31" s="90"/>
      <c r="L31" s="90"/>
      <c r="M31" s="90"/>
      <c r="N31" s="90"/>
    </row>
    <row r="32" spans="1:14" ht="31.5" x14ac:dyDescent="0.25">
      <c r="A32" s="43">
        <v>27</v>
      </c>
      <c r="B32" s="538" t="s">
        <v>1017</v>
      </c>
      <c r="C32" s="569">
        <v>20</v>
      </c>
      <c r="D32" s="569">
        <v>20</v>
      </c>
      <c r="E32" s="587">
        <v>3867733.45</v>
      </c>
      <c r="F32" s="90"/>
      <c r="G32" s="90"/>
      <c r="H32" s="90"/>
      <c r="I32" s="90"/>
      <c r="J32" s="90"/>
      <c r="K32" s="90"/>
      <c r="L32" s="90"/>
      <c r="M32" s="90"/>
      <c r="N32" s="90"/>
    </row>
    <row r="33" spans="1:14" ht="63" x14ac:dyDescent="0.25">
      <c r="A33" s="43">
        <v>28</v>
      </c>
      <c r="B33" s="152" t="s">
        <v>226</v>
      </c>
      <c r="C33" s="144">
        <v>18</v>
      </c>
      <c r="D33" s="144">
        <v>6</v>
      </c>
      <c r="E33" s="480">
        <v>9208140</v>
      </c>
      <c r="F33" s="90"/>
      <c r="G33" s="90"/>
      <c r="H33" s="90"/>
      <c r="I33" s="90"/>
      <c r="J33" s="90"/>
      <c r="K33" s="90"/>
      <c r="L33" s="90"/>
      <c r="M33" s="90"/>
      <c r="N33" s="90"/>
    </row>
    <row r="34" spans="1:14" ht="63" x14ac:dyDescent="0.25">
      <c r="A34" s="43">
        <v>29</v>
      </c>
      <c r="B34" s="152" t="s">
        <v>184</v>
      </c>
      <c r="C34" s="144">
        <v>27</v>
      </c>
      <c r="D34" s="144">
        <v>19</v>
      </c>
      <c r="E34" s="480">
        <v>22921539.559999999</v>
      </c>
      <c r="F34" s="90"/>
      <c r="G34" s="90"/>
      <c r="H34" s="90"/>
      <c r="I34" s="90"/>
      <c r="J34" s="90"/>
      <c r="K34" s="90"/>
      <c r="L34" s="90"/>
      <c r="M34" s="90"/>
      <c r="N34" s="90"/>
    </row>
    <row r="35" spans="1:14" ht="47.25" x14ac:dyDescent="0.25">
      <c r="A35" s="43">
        <v>30</v>
      </c>
      <c r="B35" s="152" t="s">
        <v>218</v>
      </c>
      <c r="C35" s="144">
        <v>10</v>
      </c>
      <c r="D35" s="144">
        <v>4</v>
      </c>
      <c r="E35" s="480">
        <v>2761790</v>
      </c>
      <c r="F35" s="90"/>
      <c r="G35" s="90"/>
      <c r="H35" s="90"/>
      <c r="I35" s="90"/>
      <c r="J35" s="90"/>
      <c r="K35" s="90"/>
      <c r="L35" s="90"/>
      <c r="M35" s="90"/>
      <c r="N35" s="90"/>
    </row>
    <row r="36" spans="1:14" ht="78.75" x14ac:dyDescent="0.25">
      <c r="A36" s="43">
        <v>31</v>
      </c>
      <c r="B36" s="152" t="s">
        <v>178</v>
      </c>
      <c r="C36" s="144">
        <v>3</v>
      </c>
      <c r="D36" s="144">
        <v>3</v>
      </c>
      <c r="E36" s="480">
        <v>1640864</v>
      </c>
      <c r="F36" s="90"/>
      <c r="G36" s="90"/>
      <c r="H36" s="90"/>
      <c r="I36" s="90"/>
      <c r="J36" s="90"/>
      <c r="K36" s="90"/>
      <c r="L36" s="90"/>
      <c r="M36" s="90"/>
      <c r="N36" s="90"/>
    </row>
    <row r="37" spans="1:14" ht="47.25" x14ac:dyDescent="0.25">
      <c r="A37" s="43">
        <v>32</v>
      </c>
      <c r="B37" s="530" t="s">
        <v>186</v>
      </c>
      <c r="C37" s="144">
        <v>9</v>
      </c>
      <c r="D37" s="144">
        <v>9</v>
      </c>
      <c r="E37" s="480">
        <v>2143749.66</v>
      </c>
      <c r="F37" s="90"/>
      <c r="G37" s="90"/>
      <c r="H37" s="90"/>
      <c r="I37" s="90"/>
      <c r="J37" s="90"/>
      <c r="K37" s="90"/>
      <c r="L37" s="90"/>
      <c r="M37" s="90"/>
      <c r="N37" s="90"/>
    </row>
    <row r="38" spans="1:14" ht="47.25" x14ac:dyDescent="0.25">
      <c r="A38" s="43">
        <v>33</v>
      </c>
      <c r="B38" s="152" t="s">
        <v>300</v>
      </c>
      <c r="C38" s="144">
        <v>6</v>
      </c>
      <c r="D38" s="144">
        <v>6</v>
      </c>
      <c r="E38" s="480">
        <v>8863195.5999999996</v>
      </c>
      <c r="F38" s="90"/>
      <c r="G38" s="90"/>
      <c r="H38" s="90"/>
      <c r="I38" s="90"/>
      <c r="J38" s="90"/>
      <c r="K38" s="90"/>
      <c r="L38" s="90"/>
      <c r="M38" s="90"/>
      <c r="N38" s="90"/>
    </row>
    <row r="39" spans="1:14" ht="63" x14ac:dyDescent="0.25">
      <c r="A39" s="43">
        <v>34</v>
      </c>
      <c r="B39" s="152" t="s">
        <v>217</v>
      </c>
      <c r="C39" s="144">
        <v>4</v>
      </c>
      <c r="D39" s="144">
        <v>3</v>
      </c>
      <c r="E39" s="480">
        <v>4153251</v>
      </c>
      <c r="F39" s="90"/>
      <c r="G39" s="90"/>
      <c r="H39" s="90"/>
      <c r="I39" s="90"/>
      <c r="J39" s="90"/>
      <c r="K39" s="90"/>
      <c r="L39" s="90"/>
      <c r="M39" s="90"/>
      <c r="N39" s="90"/>
    </row>
    <row r="40" spans="1:14" x14ac:dyDescent="0.25">
      <c r="A40" s="43">
        <v>35</v>
      </c>
      <c r="B40" s="152" t="s">
        <v>301</v>
      </c>
      <c r="C40" s="144"/>
      <c r="D40" s="144"/>
      <c r="E40" s="480"/>
      <c r="F40" s="90"/>
      <c r="G40" s="90"/>
      <c r="H40" s="90"/>
      <c r="I40" s="90"/>
      <c r="J40" s="90"/>
      <c r="K40" s="90"/>
      <c r="L40" s="90"/>
      <c r="M40" s="90"/>
      <c r="N40" s="90"/>
    </row>
    <row r="41" spans="1:14" ht="47.25" x14ac:dyDescent="0.25">
      <c r="A41" s="43">
        <v>36</v>
      </c>
      <c r="B41" s="152" t="s">
        <v>183</v>
      </c>
      <c r="C41" s="144">
        <v>3</v>
      </c>
      <c r="D41" s="144">
        <v>1</v>
      </c>
      <c r="E41" s="480">
        <v>594232</v>
      </c>
      <c r="F41" s="90"/>
      <c r="G41" s="90"/>
      <c r="H41" s="90"/>
      <c r="I41" s="90"/>
      <c r="J41" s="90"/>
      <c r="K41" s="90"/>
      <c r="L41" s="90"/>
      <c r="M41" s="90"/>
      <c r="N41" s="90"/>
    </row>
    <row r="42" spans="1:14" ht="47.25" x14ac:dyDescent="0.25">
      <c r="A42" s="43">
        <v>37</v>
      </c>
      <c r="B42" s="152" t="s">
        <v>302</v>
      </c>
      <c r="C42" s="144">
        <v>1</v>
      </c>
      <c r="D42" s="144">
        <v>1</v>
      </c>
      <c r="E42" s="480">
        <v>1095106</v>
      </c>
      <c r="F42" s="90"/>
      <c r="G42" s="90"/>
      <c r="H42" s="90"/>
      <c r="I42" s="90"/>
      <c r="J42" s="90"/>
      <c r="K42" s="90"/>
      <c r="L42" s="90"/>
      <c r="M42" s="90"/>
      <c r="N42" s="90"/>
    </row>
    <row r="43" spans="1:14" ht="47.25" x14ac:dyDescent="0.25">
      <c r="A43" s="43">
        <v>38</v>
      </c>
      <c r="B43" s="152" t="s">
        <v>303</v>
      </c>
      <c r="C43" s="144">
        <v>8</v>
      </c>
      <c r="D43" s="144">
        <v>8</v>
      </c>
      <c r="E43" s="480">
        <v>2519310.2200000002</v>
      </c>
      <c r="F43" s="90"/>
      <c r="G43" s="90"/>
      <c r="H43" s="90"/>
      <c r="I43" s="90"/>
      <c r="J43" s="90"/>
      <c r="K43" s="90"/>
      <c r="L43" s="90"/>
      <c r="M43" s="90"/>
      <c r="N43" s="90"/>
    </row>
    <row r="44" spans="1:14" ht="31.5" x14ac:dyDescent="0.25">
      <c r="A44" s="43">
        <v>39</v>
      </c>
      <c r="B44" s="152" t="s">
        <v>682</v>
      </c>
      <c r="C44" s="144"/>
      <c r="D44" s="144"/>
      <c r="E44" s="480"/>
      <c r="F44" s="90"/>
      <c r="G44" s="90"/>
      <c r="H44" s="90"/>
      <c r="I44" s="90"/>
      <c r="J44" s="90"/>
      <c r="K44" s="90"/>
      <c r="L44" s="90"/>
      <c r="M44" s="90"/>
      <c r="N44" s="90"/>
    </row>
    <row r="45" spans="1:14" x14ac:dyDescent="0.25">
      <c r="A45" s="43">
        <v>40</v>
      </c>
      <c r="B45" s="152" t="s">
        <v>180</v>
      </c>
      <c r="C45" s="144">
        <v>3</v>
      </c>
      <c r="D45" s="144">
        <v>2</v>
      </c>
      <c r="E45" s="480">
        <v>619417.67000000004</v>
      </c>
      <c r="F45" s="90"/>
      <c r="G45" s="90"/>
      <c r="H45" s="90"/>
      <c r="I45" s="90"/>
      <c r="J45" s="90"/>
      <c r="K45" s="90"/>
      <c r="L45" s="90"/>
      <c r="M45" s="90"/>
      <c r="N45" s="90"/>
    </row>
    <row r="46" spans="1:14" ht="31.5" x14ac:dyDescent="0.25">
      <c r="A46" s="43">
        <v>41</v>
      </c>
      <c r="B46" s="152" t="s">
        <v>304</v>
      </c>
      <c r="C46" s="144">
        <v>3</v>
      </c>
      <c r="D46" s="144"/>
      <c r="E46" s="480"/>
      <c r="F46" s="90"/>
      <c r="G46" s="90"/>
      <c r="H46" s="90"/>
      <c r="I46" s="90"/>
      <c r="J46" s="90"/>
      <c r="K46" s="90"/>
      <c r="L46" s="90"/>
      <c r="M46" s="90"/>
      <c r="N46" s="90"/>
    </row>
    <row r="47" spans="1:14" x14ac:dyDescent="0.25">
      <c r="A47" s="43">
        <v>42</v>
      </c>
      <c r="B47" s="152" t="s">
        <v>305</v>
      </c>
      <c r="C47" s="144">
        <v>1</v>
      </c>
      <c r="D47" s="144">
        <v>1</v>
      </c>
      <c r="E47" s="480">
        <v>113576.47</v>
      </c>
      <c r="F47" s="90"/>
      <c r="G47" s="90"/>
      <c r="H47" s="90"/>
      <c r="I47" s="90"/>
      <c r="J47" s="90"/>
      <c r="K47" s="90"/>
      <c r="L47" s="90"/>
      <c r="M47" s="90"/>
      <c r="N47" s="90"/>
    </row>
    <row r="48" spans="1:14" x14ac:dyDescent="0.25">
      <c r="A48" s="43">
        <v>43</v>
      </c>
      <c r="B48" s="152" t="s">
        <v>306</v>
      </c>
      <c r="C48" s="144"/>
      <c r="D48" s="144"/>
      <c r="E48" s="480"/>
      <c r="F48" s="90"/>
      <c r="G48" s="90"/>
      <c r="H48" s="90"/>
      <c r="I48" s="90"/>
      <c r="J48" s="90"/>
      <c r="K48" s="90"/>
      <c r="L48" s="90"/>
      <c r="M48" s="90"/>
      <c r="N48" s="90"/>
    </row>
    <row r="49" spans="1:14" ht="31.5" x14ac:dyDescent="0.25">
      <c r="A49" s="43">
        <v>44</v>
      </c>
      <c r="B49" s="152" t="s">
        <v>307</v>
      </c>
      <c r="C49" s="144">
        <v>1</v>
      </c>
      <c r="D49" s="144">
        <v>1</v>
      </c>
      <c r="E49" s="480">
        <v>1362918</v>
      </c>
      <c r="F49" s="90"/>
      <c r="G49" s="90"/>
      <c r="H49" s="90"/>
      <c r="I49" s="90"/>
      <c r="J49" s="90"/>
      <c r="K49" s="90"/>
      <c r="L49" s="90"/>
      <c r="M49" s="90"/>
      <c r="N49" s="90"/>
    </row>
    <row r="50" spans="1:14" ht="31.5" x14ac:dyDescent="0.25">
      <c r="A50" s="43">
        <v>45</v>
      </c>
      <c r="B50" s="152" t="s">
        <v>308</v>
      </c>
      <c r="C50" s="144">
        <v>2</v>
      </c>
      <c r="D50" s="144">
        <v>0</v>
      </c>
      <c r="E50" s="480">
        <v>0</v>
      </c>
      <c r="F50" s="90"/>
      <c r="G50" s="90"/>
      <c r="H50" s="90"/>
      <c r="I50" s="90"/>
      <c r="J50" s="90"/>
      <c r="K50" s="90"/>
      <c r="L50" s="90"/>
      <c r="M50" s="90"/>
      <c r="N50" s="90"/>
    </row>
    <row r="51" spans="1:14" ht="31.5" x14ac:dyDescent="0.25">
      <c r="A51" s="43">
        <v>46</v>
      </c>
      <c r="B51" s="152" t="s">
        <v>309</v>
      </c>
      <c r="C51" s="144">
        <v>1</v>
      </c>
      <c r="D51" s="144">
        <v>0</v>
      </c>
      <c r="E51" s="480">
        <v>0</v>
      </c>
      <c r="F51" s="90"/>
      <c r="G51" s="90"/>
      <c r="H51" s="90"/>
      <c r="I51" s="90"/>
      <c r="J51" s="90"/>
      <c r="K51" s="90"/>
      <c r="L51" s="90"/>
      <c r="M51" s="90"/>
      <c r="N51" s="90"/>
    </row>
    <row r="52" spans="1:14" ht="47.25" x14ac:dyDescent="0.25">
      <c r="A52" s="43">
        <v>47</v>
      </c>
      <c r="B52" s="530" t="s">
        <v>310</v>
      </c>
      <c r="C52" s="144" t="s">
        <v>963</v>
      </c>
      <c r="D52" s="144" t="s">
        <v>964</v>
      </c>
      <c r="E52" s="532" t="s">
        <v>965</v>
      </c>
      <c r="F52" s="90"/>
      <c r="G52" s="90"/>
      <c r="H52" s="90"/>
      <c r="I52" s="90"/>
      <c r="J52" s="90"/>
      <c r="K52" s="90"/>
      <c r="L52" s="90"/>
      <c r="M52" s="90"/>
      <c r="N52" s="90"/>
    </row>
    <row r="53" spans="1:14" ht="31.5" x14ac:dyDescent="0.25">
      <c r="A53" s="43">
        <v>48</v>
      </c>
      <c r="B53" s="482" t="s">
        <v>311</v>
      </c>
      <c r="C53" s="144"/>
      <c r="D53" s="144"/>
      <c r="E53" s="480"/>
      <c r="F53" s="90"/>
      <c r="G53" s="90"/>
      <c r="H53" s="90"/>
      <c r="I53" s="90"/>
      <c r="J53" s="90"/>
      <c r="K53" s="90"/>
      <c r="L53" s="90"/>
      <c r="M53" s="90"/>
      <c r="N53" s="90"/>
    </row>
    <row r="54" spans="1:14" x14ac:dyDescent="0.25">
      <c r="A54" s="43">
        <v>49</v>
      </c>
      <c r="B54" s="482" t="s">
        <v>312</v>
      </c>
      <c r="C54" s="144">
        <v>2</v>
      </c>
      <c r="D54" s="144">
        <v>2</v>
      </c>
      <c r="E54" s="480">
        <v>1091423.33</v>
      </c>
      <c r="F54" s="90"/>
      <c r="G54" s="90"/>
      <c r="H54" s="90"/>
      <c r="I54" s="90"/>
      <c r="J54" s="90"/>
      <c r="K54" s="90"/>
      <c r="L54" s="90"/>
      <c r="M54" s="90"/>
      <c r="N54" s="90"/>
    </row>
    <row r="55" spans="1:14" ht="16.5" thickBot="1" x14ac:dyDescent="0.3">
      <c r="A55" s="149">
        <v>50</v>
      </c>
      <c r="B55" s="150" t="s">
        <v>182</v>
      </c>
      <c r="C55" s="151">
        <v>45</v>
      </c>
      <c r="D55" s="151">
        <v>2</v>
      </c>
      <c r="E55" s="481" t="s">
        <v>608</v>
      </c>
      <c r="F55" s="90"/>
      <c r="G55" s="90"/>
      <c r="H55" s="90"/>
      <c r="I55" s="90"/>
      <c r="J55" s="90"/>
      <c r="K55" s="90"/>
      <c r="L55" s="90"/>
      <c r="M55" s="90"/>
      <c r="N55" s="90"/>
    </row>
    <row r="56" spans="1:14" x14ac:dyDescent="0.25">
      <c r="E56" s="395"/>
      <c r="F56" s="90"/>
      <c r="G56" s="90"/>
      <c r="H56" s="90"/>
      <c r="I56" s="90"/>
      <c r="J56" s="90"/>
      <c r="K56" s="90"/>
      <c r="L56" s="90"/>
      <c r="M56" s="90"/>
      <c r="N56" s="90"/>
    </row>
  </sheetData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1 lentele</vt:lpstr>
      <vt:lpstr>2 lentele</vt:lpstr>
      <vt:lpstr>3 lentele</vt:lpstr>
      <vt:lpstr>4 lentele</vt:lpstr>
      <vt:lpstr>5 lentele</vt:lpstr>
      <vt:lpstr>6 lentele</vt:lpstr>
      <vt:lpstr>7 lentele</vt:lpstr>
      <vt:lpstr>8 lentele</vt:lpstr>
      <vt:lpstr>'5 lentele'!OLE_LINK1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ANTRAS</dc:creator>
  <cp:lastModifiedBy>ANTRAS</cp:lastModifiedBy>
  <cp:lastPrinted>2018-07-02T12:01:44Z</cp:lastPrinted>
  <dcterms:created xsi:type="dcterms:W3CDTF">2015-07-09T12:05:50Z</dcterms:created>
  <dcterms:modified xsi:type="dcterms:W3CDTF">2018-07-04T15:01:24Z</dcterms:modified>
</cp:coreProperties>
</file>