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RAS\Desktop\REG plano keitimas pagal SFMIS 2018-10-10\Sprendimas\"/>
    </mc:Choice>
  </mc:AlternateContent>
  <bookViews>
    <workbookView xWindow="0" yWindow="0" windowWidth="21600" windowHeight="9735" activeTab="1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lentele'!$F$3:$F$195</definedName>
    <definedName name="_xlnm._FilterDatabase" localSheetId="2" hidden="1">'3 lentele'!$J$1:$P$364</definedName>
    <definedName name="_xlnm._FilterDatabase" localSheetId="3" hidden="1">'4 lentele'!$J$1:$X$526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9" l="1"/>
  <c r="H25" i="9"/>
  <c r="P25" i="9"/>
  <c r="E25" i="9"/>
  <c r="I20" i="9"/>
  <c r="C20" i="9"/>
  <c r="E8" i="9"/>
  <c r="P20" i="9"/>
  <c r="O20" i="9"/>
  <c r="O21" i="9"/>
  <c r="N20" i="9"/>
  <c r="M20" i="9"/>
  <c r="L20" i="9"/>
  <c r="K20" i="9"/>
  <c r="J20" i="9"/>
  <c r="H20" i="9"/>
  <c r="G20" i="9"/>
  <c r="G21" i="9"/>
  <c r="F20" i="9"/>
  <c r="E20" i="9"/>
  <c r="D20" i="9"/>
  <c r="P17" i="9"/>
  <c r="J17" i="9"/>
  <c r="I17" i="9"/>
  <c r="H17" i="9"/>
  <c r="G17" i="9"/>
  <c r="F17" i="9"/>
  <c r="E17" i="9"/>
  <c r="G11" i="9"/>
  <c r="H32" i="6" l="1"/>
  <c r="G32" i="6"/>
  <c r="F32" i="6"/>
  <c r="H27" i="6"/>
  <c r="G26" i="6"/>
  <c r="G23" i="6"/>
  <c r="H22" i="6"/>
  <c r="G21" i="6"/>
  <c r="G19" i="6"/>
  <c r="G18" i="6"/>
  <c r="F16" i="6"/>
  <c r="G16" i="6" s="1"/>
  <c r="H16" i="6" s="1"/>
  <c r="G15" i="6"/>
  <c r="H15" i="6" s="1"/>
  <c r="J24" i="5"/>
  <c r="J34" i="5" l="1"/>
  <c r="P18" i="9"/>
  <c r="J31" i="5" l="1"/>
  <c r="J19" i="5"/>
  <c r="J17" i="5"/>
  <c r="J14" i="5"/>
  <c r="J13" i="5"/>
  <c r="O26" i="9" l="1"/>
  <c r="F8" i="9" l="1"/>
  <c r="F52" i="9" s="1"/>
  <c r="P44" i="9"/>
  <c r="O44" i="9"/>
  <c r="P43" i="9"/>
  <c r="O43" i="9"/>
  <c r="O42" i="9"/>
  <c r="P31" i="9"/>
  <c r="P21" i="9" l="1"/>
  <c r="O18" i="9"/>
  <c r="P27" i="9" l="1"/>
  <c r="O27" i="9"/>
  <c r="O36" i="9"/>
  <c r="J28" i="5" l="1"/>
  <c r="J172" i="1" a="1"/>
  <c r="J172" i="1" s="1"/>
  <c r="J171" i="1" a="1"/>
  <c r="J171" i="1" s="1"/>
  <c r="J15" i="5" l="1"/>
  <c r="J27" i="5" l="1"/>
  <c r="P42" i="9" l="1"/>
  <c r="J12" i="5" l="1"/>
  <c r="P23" i="9"/>
  <c r="O23" i="9"/>
  <c r="J23" i="5" l="1"/>
  <c r="P22" i="9"/>
  <c r="O22" i="9"/>
  <c r="P40" i="9" l="1"/>
  <c r="O40" i="9"/>
  <c r="P36" i="9" l="1"/>
  <c r="J7" i="5" l="1"/>
  <c r="P10" i="9" l="1"/>
  <c r="O10" i="9"/>
  <c r="P26" i="9" l="1"/>
  <c r="J21" i="5" l="1"/>
  <c r="P30" i="9"/>
  <c r="O30" i="9"/>
  <c r="O13" i="9" l="1"/>
  <c r="P13" i="9"/>
  <c r="U22" i="1"/>
  <c r="J24" i="1" a="1"/>
  <c r="J24" i="1" s="1"/>
  <c r="J30" i="5" l="1"/>
  <c r="K35" i="9" l="1"/>
  <c r="G25" i="9"/>
  <c r="J16" i="5"/>
  <c r="J10" i="5"/>
  <c r="J33" i="5" l="1"/>
  <c r="J183" i="1" a="1"/>
  <c r="J183" i="1" s="1"/>
  <c r="P46" i="9"/>
  <c r="O46" i="9"/>
  <c r="J18" i="5" l="1"/>
  <c r="O28" i="9" l="1"/>
  <c r="P28" i="9"/>
  <c r="J116" i="1" l="1" a="1"/>
  <c r="J116" i="1" s="1"/>
  <c r="J11" i="5" l="1"/>
  <c r="P19" i="9" l="1"/>
  <c r="O19" i="9"/>
  <c r="O31" i="9" l="1"/>
  <c r="Q117" i="2" l="1"/>
  <c r="S117" i="2"/>
  <c r="O118" i="2"/>
  <c r="Q118" i="2"/>
  <c r="S118" i="2"/>
  <c r="J132" i="1" a="1"/>
  <c r="J132" i="1" s="1"/>
  <c r="P29" i="9"/>
  <c r="O29" i="9"/>
  <c r="J120" i="1" l="1" a="1"/>
  <c r="J120" i="1" s="1"/>
  <c r="J119" i="1" a="1"/>
  <c r="J119" i="1" s="1"/>
  <c r="J145" i="1" l="1" a="1"/>
  <c r="J145" i="1" s="1"/>
  <c r="K92" i="2" l="1"/>
  <c r="K91" i="2"/>
  <c r="M90" i="2"/>
  <c r="K90" i="2"/>
  <c r="M89" i="2"/>
  <c r="K89" i="2"/>
  <c r="M87" i="2"/>
  <c r="K87" i="2"/>
  <c r="M86" i="2"/>
  <c r="K86" i="2"/>
  <c r="O84" i="2"/>
  <c r="K84" i="2"/>
  <c r="O83" i="2"/>
  <c r="M83" i="2"/>
  <c r="K83" i="2"/>
  <c r="O82" i="2"/>
  <c r="M82" i="2"/>
  <c r="K82" i="2"/>
  <c r="M81" i="2"/>
  <c r="K81" i="2"/>
  <c r="J190" i="1" a="1"/>
  <c r="J190" i="1" s="1"/>
  <c r="J188" i="1" a="1"/>
  <c r="J188" i="1" s="1"/>
  <c r="J92" i="1" l="1" a="1"/>
  <c r="J92" i="1" s="1"/>
  <c r="J86" i="1" a="1"/>
  <c r="J86" i="1" s="1"/>
  <c r="J85" i="1" a="1"/>
  <c r="J85" i="1" s="1"/>
  <c r="J84" i="1" a="1"/>
  <c r="J84" i="1" s="1"/>
  <c r="F11" i="9" l="1"/>
  <c r="E11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O25" i="9"/>
  <c r="N25" i="9"/>
  <c r="M25" i="9"/>
  <c r="L25" i="9"/>
  <c r="K25" i="9"/>
  <c r="J25" i="9"/>
  <c r="I25" i="9"/>
  <c r="F25" i="9"/>
  <c r="D25" i="9"/>
  <c r="C25" i="9"/>
  <c r="O17" i="9"/>
  <c r="N17" i="9"/>
  <c r="M17" i="9"/>
  <c r="L17" i="9"/>
  <c r="K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G8" i="9" l="1"/>
  <c r="O35" i="9"/>
  <c r="O24" i="9" s="1"/>
  <c r="P35" i="9"/>
  <c r="P24" i="9" s="1"/>
  <c r="P11" i="9"/>
  <c r="P8" i="9" s="1"/>
  <c r="C8" i="9"/>
  <c r="O11" i="9"/>
  <c r="O8" i="9" s="1"/>
  <c r="D8" i="9"/>
  <c r="M8" i="9"/>
  <c r="N8" i="9"/>
  <c r="H8" i="9"/>
  <c r="L8" i="9"/>
  <c r="D24" i="9"/>
  <c r="H24" i="9"/>
  <c r="E24" i="9"/>
  <c r="M24" i="9"/>
  <c r="N24" i="9"/>
  <c r="J8" i="9"/>
  <c r="K8" i="9"/>
  <c r="I24" i="9"/>
  <c r="I8" i="9"/>
  <c r="L24" i="9"/>
  <c r="J24" i="9"/>
  <c r="K24" i="9"/>
  <c r="F24" i="9"/>
  <c r="C24" i="9"/>
  <c r="E52" i="9" l="1"/>
  <c r="C52" i="9"/>
  <c r="D52" i="9"/>
  <c r="M52" i="9"/>
  <c r="L52" i="9"/>
  <c r="H52" i="9"/>
  <c r="N52" i="9"/>
  <c r="G52" i="9"/>
  <c r="I52" i="9"/>
  <c r="K52" i="9"/>
  <c r="J52" i="9"/>
  <c r="O52" i="9" l="1"/>
  <c r="P52" i="9"/>
  <c r="J25" i="5"/>
  <c r="J29" i="5"/>
  <c r="J35" i="5"/>
  <c r="J36" i="5"/>
  <c r="J22" i="5" l="1"/>
  <c r="J9" i="5"/>
  <c r="J8" i="5"/>
  <c r="J6" i="5"/>
</calcChain>
</file>

<file path=xl/sharedStrings.xml><?xml version="1.0" encoding="utf-8"?>
<sst xmlns="http://schemas.openxmlformats.org/spreadsheetml/2006/main" count="5214" uniqueCount="1042">
  <si>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</si>
  <si>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</si>
  <si>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</si>
  <si>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</si>
  <si>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</si>
  <si>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</si>
  <si>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</si>
  <si>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</si>
  <si>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</si>
  <si>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</si>
  <si>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</si>
  <si>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</si>
  <si>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</si>
  <si>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</si>
  <si>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</si>
  <si>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</si>
  <si>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</si>
  <si>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</si>
  <si>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</si>
  <si>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</si>
  <si>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</si>
  <si>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</si>
  <si>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</si>
  <si>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</si>
  <si>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</si>
  <si>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</si>
  <si>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</si>
  <si>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</si>
  <si>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</si>
  <si>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</si>
  <si>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</si>
  <si>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</si>
  <si>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</si>
  <si>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</si>
  <si>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</si>
  <si>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</si>
  <si>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</si>
  <si>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</si>
  <si>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</si>
  <si>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</si>
  <si>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</si>
  <si>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</si>
  <si>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</si>
  <si>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</si>
  <si>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</si>
  <si>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</si>
  <si>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</si>
  <si>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</si>
  <si>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</si>
  <si>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</si>
  <si>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</si>
  <si>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</si>
  <si>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</si>
  <si>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</si>
  <si>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</si>
  <si>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</si>
  <si>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</si>
  <si>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</si>
  <si>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</si>
  <si>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</si>
  <si>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</si>
  <si>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</si>
  <si>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</si>
  <si>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</si>
  <si>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</si>
  <si>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</si>
  <si>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</si>
  <si>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</si>
  <si>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</si>
  <si>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</si>
  <si>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</si>
  <si>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</si>
  <si>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</si>
  <si>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</si>
  <si>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</si>
  <si>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</si>
  <si>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</si>
  <si>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</si>
  <si>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</si>
  <si>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</si>
  <si>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</si>
  <si>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</si>
  <si>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</si>
  <si>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</si>
  <si>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</si>
  <si>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</si>
  <si>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</si>
  <si>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</si>
  <si>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</si>
  <si>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</si>
  <si>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</si>
  <si>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</si>
  <si>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</si>
  <si>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</si>
  <si>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</si>
  <si>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</si>
  <si>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</si>
  <si>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</si>
  <si>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</si>
  <si>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</si>
  <si>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</si>
  <si>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</si>
  <si>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</si>
  <si>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</si>
  <si>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</si>
  <si>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</si>
  <si>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</si>
  <si>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</si>
  <si>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</si>
  <si>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</si>
  <si>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</si>
  <si>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</si>
  <si>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</si>
  <si>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</si>
  <si>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</si>
  <si>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</si>
  <si>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</si>
  <si>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</si>
  <si>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</si>
  <si>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</si>
  <si>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</si>
  <si>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</si>
  <si>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</si>
  <si>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</si>
  <si>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</si>
  <si>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</si>
  <si>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</si>
  <si>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</si>
  <si>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</si>
  <si>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</si>
  <si>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</si>
  <si>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</si>
  <si>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</si>
  <si>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</si>
  <si>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</si>
  <si>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</si>
  <si>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</si>
  <si>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</si>
  <si>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</si>
  <si>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</si>
  <si>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</si>
  <si>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</si>
  <si>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</si>
  <si>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</si>
  <si>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</si>
  <si>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</si>
  <si>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</si>
  <si>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</si>
  <si>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</si>
  <si>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</si>
  <si>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</si>
  <si>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</si>
  <si>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</si>
  <si>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</si>
  <si>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</si>
  <si>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</si>
  <si>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</si>
  <si>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</si>
  <si>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</si>
  <si>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</si>
  <si>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</si>
  <si>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</si>
  <si>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</si>
  <si>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</si>
  <si>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</si>
  <si>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</si>
  <si>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</si>
  <si>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</si>
  <si>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</si>
  <si>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</si>
  <si>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</si>
  <si>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</si>
  <si>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</si>
  <si>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</si>
  <si>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</si>
  <si>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</si>
  <si>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</si>
  <si>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</si>
  <si>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</si>
  <si>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</si>
  <si>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</si>
  <si>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</si>
  <si>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</si>
  <si>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</si>
  <si>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</si>
  <si>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</si>
  <si>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</si>
  <si>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</si>
  <si>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</si>
  <si>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</si>
  <si>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</si>
  <si>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</si>
  <si>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</si>
  <si>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</si>
  <si>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</si>
  <si>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</si>
  <si>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</si>
  <si>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</si>
  <si>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</si>
  <si>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</si>
  <si>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</si>
  <si>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</si>
  <si>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</si>
  <si>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</si>
  <si>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</si>
  <si>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</si>
  <si>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</si>
  <si>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</si>
  <si>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</si>
  <si>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</si>
  <si>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</si>
  <si>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</si>
  <si>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</si>
  <si>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</si>
  <si>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</si>
  <si>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</si>
  <si>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</si>
  <si>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</si>
  <si>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</si>
  <si>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</si>
  <si>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</si>
  <si>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</si>
  <si>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</si>
  <si>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</si>
  <si>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</si>
  <si>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</si>
  <si>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</si>
  <si>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</si>
  <si>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</si>
  <si>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</si>
  <si>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</si>
  <si>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</si>
  <si>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</si>
  <si>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</si>
  <si>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</si>
  <si>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</si>
  <si>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</si>
  <si>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</si>
  <si>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</si>
  <si>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</si>
  <si>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</si>
  <si>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</si>
  <si>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</si>
  <si>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</si>
  <si>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</si>
  <si>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</si>
  <si>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</si>
  <si>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</si>
  <si>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</si>
  <si>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</si>
  <si>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</si>
  <si>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</si>
  <si>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</si>
  <si>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</si>
  <si>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</si>
  <si>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</si>
  <si>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</si>
  <si>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</si>
  <si>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</si>
  <si>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</si>
  <si>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</si>
  <si>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</si>
  <si>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</si>
  <si>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</si>
  <si>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</si>
  <si>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</si>
  <si>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</si>
  <si>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</si>
  <si>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</si>
  <si>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</si>
  <si>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</si>
  <si>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</si>
  <si>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</si>
  <si>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</si>
  <si>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</si>
  <si>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</si>
  <si>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</si>
  <si>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</si>
  <si>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</si>
  <si>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</si>
  <si>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</si>
  <si>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</si>
  <si>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</si>
  <si>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</si>
  <si>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</si>
  <si>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</si>
  <si>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</si>
  <si>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</si>
  <si>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</si>
  <si>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</si>
  <si>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</si>
  <si>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</si>
  <si>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</si>
  <si>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</si>
  <si>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</si>
  <si>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</si>
  <si>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</si>
  <si>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</si>
  <si>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</si>
  <si>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</si>
  <si>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</si>
  <si>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</si>
  <si>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</si>
  <si>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</si>
  <si>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</si>
  <si>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</si>
  <si>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</si>
  <si>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</si>
  <si>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</si>
  <si>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</si>
  <si>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</si>
  <si>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</si>
  <si>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</si>
  <si>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</si>
  <si>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</si>
  <si>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</si>
  <si>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</si>
  <si>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</si>
  <si>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</si>
  <si>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</si>
  <si>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</si>
  <si>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</si>
  <si>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</si>
  <si>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</si>
  <si>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</si>
  <si>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</si>
  <si>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</si>
  <si>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</si>
  <si>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</si>
  <si>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</si>
  <si>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</si>
  <si>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</si>
  <si>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</si>
  <si>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</si>
  <si>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</si>
  <si>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</si>
  <si>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</si>
  <si>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</si>
  <si>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</si>
  <si>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</si>
  <si>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</si>
  <si>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</si>
  <si>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</si>
  <si>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</si>
  <si>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</si>
  <si>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</si>
  <si>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</si>
  <si>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</si>
  <si>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</si>
  <si>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</si>
  <si>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</si>
  <si>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</si>
  <si>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</si>
  <si>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</si>
  <si>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</si>
  <si>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</si>
  <si>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</si>
  <si>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</si>
  <si>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</si>
  <si>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</si>
  <si>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</si>
  <si>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</si>
  <si>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</si>
  <si>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</si>
  <si>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</si>
  <si>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</si>
  <si>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</si>
  <si>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</si>
  <si>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</si>
  <si>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</si>
  <si>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</si>
  <si>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</si>
  <si>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</si>
  <si>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</si>
  <si>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</si>
  <si>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</si>
  <si>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</si>
  <si>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</si>
  <si>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</si>
  <si>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</si>
  <si>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</si>
  <si>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</si>
  <si>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</si>
  <si>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</si>
  <si>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</si>
  <si>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</si>
  <si>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</si>
  <si>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</si>
  <si>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</si>
  <si>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</si>
  <si>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</si>
  <si>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</si>
  <si>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</si>
  <si>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</si>
  <si>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</si>
  <si>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</si>
  <si>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</si>
  <si>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</si>
  <si>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</si>
  <si>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</si>
  <si>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</si>
  <si>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</si>
  <si>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</si>
  <si>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</si>
  <si>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</si>
  <si>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</si>
  <si>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</si>
  <si>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</si>
  <si>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</si>
  <si>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</si>
  <si>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</si>
  <si>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</si>
  <si>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</si>
  <si>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</si>
  <si>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</si>
  <si>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</si>
  <si>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</si>
  <si>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</si>
  <si>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</si>
  <si>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</si>
  <si>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</si>
  <si>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</si>
  <si>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</si>
  <si>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</si>
  <si>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</si>
  <si>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</si>
  <si>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</si>
  <si>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</si>
  <si>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</si>
  <si>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</si>
  <si>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</si>
  <si>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</si>
  <si>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</si>
  <si>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</si>
  <si>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</si>
  <si>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</si>
  <si>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</si>
  <si>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</si>
  <si>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</si>
  <si>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</si>
  <si>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</si>
  <si>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</si>
  <si>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</si>
  <si>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</si>
  <si>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</si>
  <si>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</si>
  <si>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</si>
  <si>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</si>
  <si>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</si>
  <si>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</si>
  <si>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</si>
  <si>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</si>
  <si>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</si>
  <si>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</si>
  <si>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</si>
  <si>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</si>
  <si>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</si>
  <si>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</si>
  <si>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</si>
  <si>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</si>
  <si>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</si>
  <si>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</si>
  <si>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</si>
  <si>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</si>
  <si>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</si>
  <si>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</si>
  <si>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</si>
  <si>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</si>
  <si>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</si>
  <si>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</si>
  <si>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</si>
  <si>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</si>
  <si>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</si>
  <si>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</si>
  <si>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</si>
  <si>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</si>
  <si>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</si>
  <si>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</si>
  <si>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</si>
  <si>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</si>
  <si>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</si>
  <si>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</si>
  <si>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</si>
  <si>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</si>
  <si>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</si>
  <si>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</si>
  <si>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</si>
  <si>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</si>
  <si>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</si>
  <si>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</si>
  <si>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</si>
  <si>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</si>
  <si>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</si>
  <si>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</si>
  <si>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</si>
  <si>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</si>
  <si>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</si>
  <si>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</si>
  <si>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</si>
  <si>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</si>
  <si>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</si>
  <si>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</si>
  <si>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</si>
  <si>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</si>
  <si>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</si>
  <si>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</si>
  <si>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</si>
  <si>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</si>
  <si>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</si>
  <si>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</si>
  <si>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</si>
  <si>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</si>
  <si>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</si>
  <si>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</si>
  <si>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</si>
  <si>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</si>
  <si>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</si>
  <si>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</si>
  <si>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</si>
  <si>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</si>
  <si>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</si>
  <si>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</si>
  <si>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</si>
  <si>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</si>
  <si>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</si>
  <si>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</si>
  <si>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</si>
  <si>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</si>
  <si>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</si>
  <si>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</si>
  <si>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</si>
  <si>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</si>
  <si>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</si>
  <si>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</si>
  <si>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</si>
  <si>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</si>
  <si>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</si>
  <si>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</si>
  <si>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</si>
  <si>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</si>
  <si>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</si>
  <si>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</si>
  <si>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</si>
  <si>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</si>
  <si>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</si>
  <si>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</si>
  <si>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</si>
  <si>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</si>
  <si>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</si>
  <si>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</si>
  <si>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</si>
  <si>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</si>
  <si>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</si>
  <si>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</si>
  <si>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</si>
  <si>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</si>
  <si>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</si>
  <si>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</si>
  <si>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</si>
  <si>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</si>
  <si>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</si>
  <si>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</si>
  <si>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</si>
  <si>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</si>
  <si>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</si>
  <si>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</si>
  <si>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</si>
  <si>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</si>
  <si>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</si>
  <si>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</si>
  <si>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</si>
  <si>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</si>
  <si>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</si>
  <si>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</si>
  <si>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</si>
  <si>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</si>
  <si>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</si>
  <si>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</si>
  <si>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</si>
  <si>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</si>
  <si>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</si>
  <si>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</si>
  <si>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</si>
  <si>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</si>
  <si>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</si>
  <si>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</si>
  <si>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</si>
  <si>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</si>
  <si>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</si>
  <si>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</si>
  <si>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</si>
  <si>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</si>
  <si>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</si>
  <si>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</si>
  <si>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</si>
  <si>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</si>
  <si>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</si>
  <si>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</si>
  <si>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</si>
  <si>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</si>
  <si>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</si>
  <si>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</si>
  <si>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</si>
  <si>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</si>
  <si>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</si>
  <si>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</si>
  <si>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</si>
  <si>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</si>
  <si>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</si>
  <si>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</si>
  <si>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</si>
  <si>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</si>
  <si>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</si>
  <si>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</si>
  <si>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</si>
  <si>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</si>
  <si>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</si>
  <si>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</si>
  <si>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</si>
  <si>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</si>
  <si>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</si>
  <si>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</si>
  <si>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</si>
  <si>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</si>
  <si>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</si>
  <si>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</si>
  <si>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</si>
  <si>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</si>
  <si>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</si>
  <si>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</si>
  <si>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</si>
  <si>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</si>
  <si>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</si>
  <si>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</si>
  <si>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</si>
  <si>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</si>
  <si>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</si>
  <si>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</si>
  <si>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</si>
  <si>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</si>
  <si>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</si>
  <si>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</si>
  <si>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</si>
  <si>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</si>
  <si>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</si>
  <si>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</si>
  <si>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</si>
  <si>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</si>
  <si>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</si>
  <si>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</si>
  <si>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</si>
  <si>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</si>
  <si>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</si>
  <si>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</si>
  <si>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</si>
  <si>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</si>
  <si>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</si>
  <si>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</si>
  <si>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</si>
  <si>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</si>
  <si>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</si>
  <si>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</si>
  <si>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</si>
  <si>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</si>
  <si>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</si>
  <si>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</si>
  <si>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</si>
  <si>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</si>
  <si>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</si>
  <si>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</si>
  <si>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</si>
  <si>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</si>
  <si>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</si>
  <si>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</si>
  <si>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</si>
  <si>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</si>
  <si>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</si>
  <si>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</si>
  <si>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</si>
  <si>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</si>
  <si>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</si>
  <si>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</si>
  <si>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</si>
  <si>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</si>
  <si>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</si>
  <si>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</si>
  <si>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</si>
  <si>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</si>
  <si>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</si>
  <si>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</si>
  <si>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</si>
  <si>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</si>
  <si>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</si>
  <si>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</si>
  <si>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</si>
  <si>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</si>
  <si>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</si>
  <si>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</si>
  <si>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</si>
  <si>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</si>
  <si>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</si>
  <si>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526 612,62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</si>
  <si>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</si>
  <si>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</si>
  <si>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</si>
  <si>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</si>
  <si>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</si>
  <si>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</si>
  <si>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</si>
  <si>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</si>
  <si>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</si>
  <si>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</si>
  <si>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</si>
  <si>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</si>
  <si>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</si>
  <si>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</si>
  <si>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</si>
  <si>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</si>
  <si>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</si>
  <si>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</si>
  <si>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</si>
  <si>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</si>
  <si>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</si>
  <si>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</si>
  <si>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</si>
  <si>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</si>
  <si>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</si>
  <si>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</si>
  <si>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</si>
  <si>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</si>
  <si>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</si>
  <si>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</si>
  <si>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</si>
  <si>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</si>
  <si>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</si>
  <si>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</si>
  <si>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</si>
  <si>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</si>
  <si>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</si>
  <si>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</si>
  <si>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</si>
  <si>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</si>
  <si>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</si>
  <si>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</si>
  <si>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</si>
  <si>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</si>
  <si>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</si>
  <si>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</si>
  <si>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</si>
  <si>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</si>
  <si>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</si>
  <si>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</si>
  <si>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</si>
  <si>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</si>
  <si>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</si>
  <si>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</si>
  <si>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</si>
  <si>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</si>
  <si>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</si>
  <si>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</si>
  <si>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</si>
  <si>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</si>
  <si>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</si>
  <si>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</si>
  <si>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</si>
  <si>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</si>
  <si>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</si>
  <si>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</si>
  <si>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</si>
  <si>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</si>
  <si>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</si>
  <si>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</si>
  <si>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</si>
  <si>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</si>
  <si>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</si>
  <si>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</si>
  <si>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</si>
  <si>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</si>
  <si>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</si>
  <si>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</si>
  <si>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</si>
  <si>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</si>
  <si>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</si>
  <si>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</si>
  <si>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</si>
  <si>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</si>
  <si>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2.1.1.1.11.</t>
  </si>
  <si>
    <t>2.1.1.1.12.</t>
  </si>
  <si>
    <t>2.1.1.1.13.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</si>
  <si>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</si>
  <si>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</si>
  <si>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</si>
  <si>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</si>
  <si>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2017-05</t>
  </si>
  <si>
    <t xml:space="preserve"> 2017-10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</si>
  <si>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</si>
  <si>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</si>
  <si>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</si>
  <si>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</si>
  <si>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</si>
  <si>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</si>
  <si>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</si>
  <si>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</si>
  <si>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</si>
  <si>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</si>
  <si>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</si>
  <si>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</si>
  <si>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bendrojo ugdymo mokyklos</t>
  </si>
  <si>
    <t>P.B.235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</si>
  <si>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</si>
  <si>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</si>
  <si>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</si>
  <si>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</si>
  <si>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</si>
  <si>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</si>
  <si>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</si>
  <si>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</si>
  <si>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</si>
  <si>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</si>
  <si>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</si>
  <si>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</si>
  <si>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</si>
  <si>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</si>
  <si>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</si>
  <si>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</si>
  <si>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</si>
  <si>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</si>
  <si>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</si>
  <si>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</si>
  <si>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</si>
  <si>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</si>
  <si>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</si>
  <si>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</si>
  <si>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</si>
  <si>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</si>
  <si>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</si>
  <si>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</si>
  <si>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</si>
  <si>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</si>
  <si>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</si>
  <si>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</si>
  <si>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</si>
  <si>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</si>
  <si>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</si>
  <si>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</si>
  <si>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</si>
  <si>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</si>
  <si>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</si>
  <si>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</si>
  <si>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</si>
  <si>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</si>
  <si>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1.1.2.1.7</t>
  </si>
  <si>
    <t xml:space="preserve">Rokiškio l/d „Pumpurėlis“ pastato vidaus patalpų  ir ugdymo aplinkos modernizavimas </t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</si>
  <si>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</si>
  <si>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</si>
  <si>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</si>
  <si>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</si>
  <si>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</si>
  <si>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</si>
  <si>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</si>
  <si>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</si>
  <si>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</si>
  <si>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</si>
  <si>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</si>
  <si>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</si>
  <si>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</si>
  <si>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</si>
  <si>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</si>
  <si>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>Paslaugų ir asmenų aptarnavimo kokybės gerinimas Pasvalio rajono savivaldybėje</t>
  </si>
  <si>
    <t xml:space="preserve"> 2018-04</t>
  </si>
  <si>
    <t xml:space="preserve"> 2018-07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</si>
  <si>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</si>
  <si>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</si>
  <si>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</si>
  <si>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</si>
  <si>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</si>
  <si>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</si>
  <si>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</si>
  <si>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</si>
  <si>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</si>
  <si>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</si>
  <si>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</si>
  <si>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</si>
  <si>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</si>
  <si>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</si>
  <si>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</si>
  <si>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</si>
  <si>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</si>
  <si>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</si>
  <si>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</si>
  <si>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</si>
  <si>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</si>
  <si>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</si>
  <si>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</si>
  <si>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</si>
  <si>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</si>
  <si>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</si>
  <si>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</si>
  <si>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</si>
  <si>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</si>
  <si>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</si>
  <si>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</si>
  <si>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</si>
  <si>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</si>
  <si>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</si>
  <si>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</si>
  <si>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</si>
  <si>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</si>
  <si>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</si>
  <si>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</si>
  <si>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</si>
  <si>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</si>
  <si>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</si>
  <si>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</si>
  <si>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</si>
  <si>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</si>
  <si>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</si>
  <si>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</si>
  <si>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</si>
  <si>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</si>
  <si>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</si>
  <si>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</si>
  <si>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</si>
  <si>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</si>
  <si>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</si>
  <si>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</si>
  <si>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</si>
  <si>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</si>
  <si>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</si>
  <si>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</si>
  <si>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</si>
  <si>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</si>
  <si>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</si>
  <si>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</si>
  <si>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</si>
  <si>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</si>
  <si>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</si>
  <si>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</si>
  <si>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</si>
  <si>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</si>
  <si>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</si>
  <si>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</si>
  <si>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</si>
  <si>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2.1.2.5.11</t>
  </si>
  <si>
    <t>aplinkos ministerija</t>
  </si>
  <si>
    <t xml:space="preserve">Kipiškio rajono savivaldybė </t>
  </si>
  <si>
    <t xml:space="preserve">Kupiškio rajono  savivaldybės administracija </t>
  </si>
  <si>
    <t>1.1.4.3</t>
  </si>
  <si>
    <t>Priemonė: Pirminės asmens sveikatos priežiūros veiklos efektyvumo didinimas</t>
  </si>
  <si>
    <t>1.1.4.3.</t>
  </si>
  <si>
    <t>1.1.4.3.1</t>
  </si>
  <si>
    <t>Pirminės asmens sveikatos priežiūros paslaugų kokybės ir prieinamumo gerinimas VšĮ Biržų rajono savivaldybės poliklinikoje</t>
  </si>
  <si>
    <t xml:space="preserve">VšĮ Biržų rajono savivaldybės poliklinika </t>
  </si>
  <si>
    <t>1.1.4.3.2</t>
  </si>
  <si>
    <t>Pirminės asmens sveikatos priežiūros paslaugų kokybės ir prieinamumo gerinimas UAB Biržų šeimos gydytojų centre</t>
  </si>
  <si>
    <t>UAB Biržų šeimos gydytojų centras</t>
  </si>
  <si>
    <t>2019-01</t>
  </si>
  <si>
    <t>1.1.4.3.3</t>
  </si>
  <si>
    <t xml:space="preserve">Pirminės asmens sveikatos priežiūros veikos efektyvumo didinimas Kupiškio rajono savivaldybėje </t>
  </si>
  <si>
    <t>2019-04</t>
  </si>
  <si>
    <t>1.1.4.3.4</t>
  </si>
  <si>
    <t>Smėlynės šeimos ambulatorijos tikslinių grupių asmenims teikiamų pirminės asmens sveikatos priežiūros paslaugų kokybės ir prieinamumo gerinimas</t>
  </si>
  <si>
    <t xml:space="preserve">UAB "Smėlynės šeimos ambulatorija" </t>
  </si>
  <si>
    <t>1.1.4.3.5</t>
  </si>
  <si>
    <t>Pirminės asmens sveikatos priežiūros veiklos efektyvumo didinimas VšĮ "Rožyno šeimos klinijoje"</t>
  </si>
  <si>
    <t>VšĮ "Rožyno šeimos klinika"</t>
  </si>
  <si>
    <t>1.1.4.3.6</t>
  </si>
  <si>
    <t>Pirminės asmens sveikatos priežiūros efektyvumo didinimas Pilėnų šeimos medicinos centre</t>
  </si>
  <si>
    <t>UAB "Pilėnų šeimos medicinos centras"</t>
  </si>
  <si>
    <t>1.1.4.3.7</t>
  </si>
  <si>
    <t xml:space="preserve">Pirminės asmens sveikatos priežiūros veiklos efektyvumo didinimas Panevėžio mieste </t>
  </si>
  <si>
    <t xml:space="preserve">VšĮ "Panevėžio miesto poliklinika" </t>
  </si>
  <si>
    <t>1.1.4.3.8</t>
  </si>
  <si>
    <t>UAB "MediCA klinika" teikiamų pirminės asmens sveikatos priežiūros paslaugų efektyvumo didinimas Panevėžio miesto savivaldybėje</t>
  </si>
  <si>
    <t>UAB "MediCa klinika"</t>
  </si>
  <si>
    <t>1.1.4.3.9</t>
  </si>
  <si>
    <t>Vaikams, neįgaliesiems, senyviems teikiamų pirminės asmens sveikatos priežiūros paslaugų kokybės ir prieinamumo gerinimas Kniaudiškių šeimos klinikoje</t>
  </si>
  <si>
    <t xml:space="preserve">UAB "Kniaudiškių šeimos klinika" </t>
  </si>
  <si>
    <t>1.1.4.3.10</t>
  </si>
  <si>
    <t xml:space="preserve">Pirminės asmens sveikatos priežiūros veiklos efektyvumo didinimas VšĮ Panevėžio rajono savivaldybės poliklinikoje </t>
  </si>
  <si>
    <t xml:space="preserve">VšĮ Panevėžio rajono savivaldybės poliklinika </t>
  </si>
  <si>
    <t>1.1.4.3.11</t>
  </si>
  <si>
    <t>Pirminės asmens sveikatos priežiūros veiklos efektyvumo didinimas VšĮ Krekenavos pirminės sveikatos priežiūros centre</t>
  </si>
  <si>
    <t>VšĮ Krekenavos pirminės sveikatos priežiūros centras</t>
  </si>
  <si>
    <t>1.1.4.3.12</t>
  </si>
  <si>
    <t xml:space="preserve">Pasvalio pirminės asmens sveikatos priežiūros centro veiklos efektyvumo didinimas </t>
  </si>
  <si>
    <t>VšĮ Pasvalio pirminės asmens sveikatos priežiūros centras</t>
  </si>
  <si>
    <t>1.1.4.3.13</t>
  </si>
  <si>
    <t>UAB "MediCA klinika" teikiamų pirminės asmens sveikatos priežiūros paslaugų efektyvumo didinimas Rokiškio rajono savivaldybėje</t>
  </si>
  <si>
    <t>1.1.4.3.14</t>
  </si>
  <si>
    <t>VŠĮ Rokiškio pirminės asmens sveikatos priežiūros centro veiklos efektyvumo didinimas, gerinant teikiamų paslaugų kokybę ir prieinamumą</t>
  </si>
  <si>
    <t>1.1.4.3.15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</si>
  <si>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</si>
  <si>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</si>
  <si>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Socialinių ir sveikatos paslaugų infrastruktūra</t>
  </si>
  <si>
    <t>Kita (nepriskirta kitoms grupėms) viešoji infrastruktūra ar paslaugos</t>
  </si>
  <si>
    <t>Sveikaots paslaugų plėtra (ne infrastruktūra)</t>
  </si>
  <si>
    <t>P.B.236</t>
  </si>
  <si>
    <t>Gyventojai, turintys galimybę pasinaudoti pagerintomis sveikatos priežiūros paslaugomis</t>
  </si>
  <si>
    <t>Viešąsias sveikatos priežiūros paslaugas teikiančių asmens sveikatos priežiūros įstaigų, kuriuose modernizuota paslaugų teikimo infrastruktūra, skaičius</t>
  </si>
  <si>
    <t>Gyventojai, turintys galimybę pasinaudoti pagerintomis sveikatos priežiūros paslaugomis (asm.)</t>
  </si>
  <si>
    <t xml:space="preserve">Pirminės asmens sveikatos priežiūros veiklos efektyvumo didinimas </t>
  </si>
  <si>
    <t xml:space="preserve">08.1.3-CPVA-R-609 </t>
  </si>
  <si>
    <t>Pirminės asmens sveikatos priežiūros veiklos efektyvumo didinimas</t>
  </si>
  <si>
    <t>Buvusio Uoginių karjero Uoginių k., Kupiškio r. sutvarkymas</t>
  </si>
  <si>
    <t>2.1.1.1.14</t>
  </si>
  <si>
    <t>Darnaus judumo priemonės miestuose (pėsčiųjų ir diračių takų infrastruktūra, Park and Ride, Bike and Ride aikštelės, elektormobilių įkrovimo stotelių įrengimas ir kita)</t>
  </si>
  <si>
    <t>2.1.1.1.8</t>
  </si>
  <si>
    <t xml:space="preserve">Viešųjų erdvių prie Laisvės aikštės sutvarkymas </t>
  </si>
  <si>
    <t>Elektronikos gatvės prieigų sutvarkymas</t>
  </si>
  <si>
    <t>Darnaus judumo priemonių diegimas Panevėžio mieste</t>
  </si>
  <si>
    <t>2019-12</t>
  </si>
  <si>
    <t xml:space="preserve">Viešoji transporto infrastruktūra </t>
  </si>
  <si>
    <t>Įgyvendintos darnaus judumo priemonės, vnt.</t>
  </si>
  <si>
    <t>2019-09</t>
  </si>
  <si>
    <t>2019-11</t>
  </si>
  <si>
    <t>P.B.218</t>
  </si>
  <si>
    <t>Papildomi gyventojai, kuriems teikiamos pagerintos vandens tiekimo paslaugos</t>
  </si>
  <si>
    <t>P.B.219</t>
  </si>
  <si>
    <t>Papildomi gyventojai, kuriems teikiamos pagerintos nuotekų tvarkymo paslaugos</t>
  </si>
  <si>
    <t>P.N.098</t>
  </si>
  <si>
    <t>R.S.397</t>
  </si>
  <si>
    <t>Viešojo valdymo institucijos, pagerinusios visuomenės patenkinimo teikiamomis paslaugomis indeksą</t>
  </si>
  <si>
    <t>Valstybės ir savivaldybių institucijų ir įstaigų, pagal veiksmų programą ESF lėšomis įgyvendinusių paslaugų ir (ar) aptarnavimo kokybei gerinti skirtas priemones, dalis</t>
  </si>
  <si>
    <t>Kodas (VI)</t>
  </si>
  <si>
    <t>Produkto vertinimo kriterijus (VI) (pavadinimas)</t>
  </si>
  <si>
    <t>Siekiama reikšmė (VI)</t>
  </si>
  <si>
    <t>Kodas (VII)</t>
  </si>
  <si>
    <t>Produkto vertinimo kriterijus (VII) (pavadinimas)</t>
  </si>
  <si>
    <t>Siekiama reikšmė (VII)</t>
  </si>
  <si>
    <t>Įvykdytos visuomenės informavimo apie aplinkos oro kokybės gerinimą kampanijos</t>
  </si>
  <si>
    <t>R.N.907</t>
  </si>
  <si>
    <t>8279 (964- Ikimokyklinis; 3765 - Mokyklų, 3550-Neformalus)</t>
  </si>
  <si>
    <t>1245,14 (650- Didž. M ir 595,14 - M)</t>
  </si>
  <si>
    <t>Parengti darnaus judumo</t>
  </si>
  <si>
    <t>1417916,47 (1296811,13 - didž. m. ir 121105,34- m.)</t>
  </si>
  <si>
    <t>Pasvalio lopšelio-darželio "Žilvitis" modernizavimas</t>
  </si>
  <si>
    <t>13,78 (13,03-R ir 0,75_V)</t>
  </si>
  <si>
    <t>2019-05</t>
  </si>
  <si>
    <t>Aktuali redakcija nuo 2018-10-26 (2018-10-26 sprendimas Nr. 51/4S-28)</t>
  </si>
  <si>
    <t xml:space="preserve">Projektas RPT 2018-10-26 sprendimu Nr. 51/4S-26 išbrauktas </t>
  </si>
  <si>
    <t>Projektas RPT 2018-10-26 sprendimu Nr. 51/4S-28 išbrauktas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</si>
</sst>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Lt&quot;_-;\-* #,##0.00\ &quot;Lt&quot;_-;_-* &quot;-&quot;??\ &quot;Lt&quot;_-;_-@_-"/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1"/>
      <color rgb="FFFF0000"/>
      <name val="Times New Roman"/>
      <family val="1"/>
    </font>
    <font>
      <strike/>
      <sz val="11"/>
      <name val="Calibri"/>
      <family val="2"/>
      <scheme val="minor"/>
    </font>
    <font>
      <b/>
      <sz val="12"/>
      <color rgb="FF7030A0"/>
      <name val="Times New Roman"/>
      <family val="1"/>
    </font>
    <font>
      <b/>
      <sz val="11"/>
      <color rgb="FF7030A0"/>
      <name val="Calibri"/>
      <family val="2"/>
      <scheme val="minor"/>
    </font>
    <font>
      <strike/>
      <sz val="12"/>
      <color rgb="FF7030A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12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</cellStyleXfs>
  <cellXfs count="696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4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4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4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8" xfId="0" applyNumberFormat="1" applyFont="1" applyFill="1" applyBorder="1" applyAlignment="1">
      <alignment vertical="top"/>
    </xf>
    <xf numFmtId="0" fontId="3" fillId="4" borderId="4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4" fontId="9" fillId="0" borderId="18" xfId="0" applyNumberFormat="1" applyFont="1" applyFill="1" applyBorder="1" applyAlignment="1">
      <alignment vertical="top"/>
    </xf>
    <xf numFmtId="164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3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13" fillId="0" borderId="40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164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1" xfId="0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7" xfId="1" applyFont="1" applyFill="1" applyBorder="1" applyAlignment="1">
      <alignment vertical="top" wrapText="1"/>
    </xf>
    <xf numFmtId="0" fontId="13" fillId="0" borderId="38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0" xfId="0" applyNumberFormat="1" applyFont="1" applyFill="1"/>
    <xf numFmtId="0" fontId="3" fillId="0" borderId="2" xfId="0" applyFont="1" applyFill="1" applyBorder="1"/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4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4" fontId="3" fillId="0" borderId="10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6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4" fontId="9" fillId="0" borderId="4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center" vertical="top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4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1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 wrapText="1" shrinkToFit="1"/>
    </xf>
    <xf numFmtId="0" fontId="29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29" fillId="0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8" fillId="0" borderId="0" xfId="0" applyFont="1" applyFill="1" applyAlignment="1">
      <alignment vertical="top" wrapText="1" shrinkToFit="1"/>
    </xf>
    <xf numFmtId="0" fontId="29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1" fillId="0" borderId="0" xfId="0" applyFont="1" applyFill="1" applyAlignment="1">
      <alignment vertical="top" wrapText="1"/>
    </xf>
    <xf numFmtId="0" fontId="31" fillId="0" borderId="1" xfId="0" applyFont="1" applyFill="1" applyBorder="1" applyAlignment="1">
      <alignment vertical="top" wrapText="1" shrinkToFit="1"/>
    </xf>
    <xf numFmtId="0" fontId="27" fillId="0" borderId="1" xfId="0" applyFont="1" applyFill="1" applyBorder="1" applyAlignment="1">
      <alignment vertical="top" wrapText="1" shrinkToFi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29" fillId="0" borderId="0" xfId="0" applyFont="1" applyAlignment="1">
      <alignment vertical="top" wrapText="1" shrinkToFit="1"/>
    </xf>
    <xf numFmtId="0" fontId="28" fillId="0" borderId="0" xfId="0" applyFont="1" applyAlignment="1">
      <alignment vertical="top" wrapText="1" shrinkToFit="1"/>
    </xf>
    <xf numFmtId="0" fontId="28" fillId="0" borderId="1" xfId="0" applyFont="1" applyBorder="1" applyAlignment="1">
      <alignment vertical="top" wrapText="1" shrinkToFi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6" applyFont="1" applyFill="1" applyBorder="1" applyAlignment="1">
      <alignment vertical="top"/>
    </xf>
    <xf numFmtId="0" fontId="3" fillId="3" borderId="1" xfId="6" applyFont="1" applyFill="1" applyBorder="1" applyAlignment="1">
      <alignment horizontal="left" vertical="top" wrapText="1"/>
    </xf>
    <xf numFmtId="0" fontId="3" fillId="3" borderId="1" xfId="6" applyFont="1" applyFill="1" applyBorder="1" applyAlignment="1">
      <alignment vertical="top" wrapText="1"/>
    </xf>
    <xf numFmtId="0" fontId="3" fillId="3" borderId="1" xfId="6" applyFont="1" applyFill="1" applyBorder="1" applyAlignment="1">
      <alignment horizontal="left" vertical="top"/>
    </xf>
    <xf numFmtId="4" fontId="3" fillId="3" borderId="1" xfId="6" applyNumberFormat="1" applyFont="1" applyFill="1" applyBorder="1" applyAlignment="1">
      <alignment horizontal="center" vertical="top"/>
    </xf>
    <xf numFmtId="49" fontId="3" fillId="3" borderId="1" xfId="6" applyNumberFormat="1" applyFont="1" applyFill="1" applyBorder="1" applyAlignment="1">
      <alignment horizontal="center" vertical="top"/>
    </xf>
    <xf numFmtId="49" fontId="3" fillId="3" borderId="3" xfId="6" applyNumberFormat="1" applyFont="1" applyFill="1" applyBorder="1" applyAlignment="1">
      <alignment horizontal="center" vertical="top"/>
    </xf>
    <xf numFmtId="0" fontId="3" fillId="3" borderId="9" xfId="6" applyFont="1" applyFill="1" applyBorder="1" applyAlignment="1">
      <alignment horizontal="left" vertical="top" wrapText="1"/>
    </xf>
    <xf numFmtId="0" fontId="3" fillId="3" borderId="2" xfId="6" applyFont="1" applyFill="1" applyBorder="1" applyAlignment="1">
      <alignment horizontal="left" vertical="top"/>
    </xf>
    <xf numFmtId="0" fontId="3" fillId="3" borderId="3" xfId="6" applyFont="1" applyFill="1" applyBorder="1" applyAlignment="1">
      <alignment vertical="top"/>
    </xf>
    <xf numFmtId="0" fontId="3" fillId="3" borderId="18" xfId="6" applyFont="1" applyFill="1" applyBorder="1" applyAlignment="1">
      <alignment vertical="top"/>
    </xf>
    <xf numFmtId="0" fontId="3" fillId="3" borderId="1" xfId="6" applyFont="1" applyFill="1" applyBorder="1" applyAlignment="1">
      <alignment vertical="top"/>
    </xf>
    <xf numFmtId="0" fontId="9" fillId="3" borderId="1" xfId="6" applyFont="1" applyFill="1" applyBorder="1"/>
    <xf numFmtId="0" fontId="9" fillId="3" borderId="1" xfId="6" applyFont="1" applyFill="1" applyBorder="1" applyAlignment="1">
      <alignment vertical="top" wrapText="1"/>
    </xf>
    <xf numFmtId="0" fontId="5" fillId="3" borderId="44" xfId="6" applyFont="1" applyFill="1" applyBorder="1" applyAlignment="1">
      <alignment vertical="center" wrapText="1"/>
    </xf>
    <xf numFmtId="0" fontId="6" fillId="3" borderId="21" xfId="6" applyFont="1" applyFill="1" applyBorder="1" applyAlignment="1">
      <alignment horizontal="left" vertical="top" wrapText="1"/>
    </xf>
    <xf numFmtId="4" fontId="8" fillId="3" borderId="24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top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6" applyFont="1" applyFill="1" applyBorder="1" applyAlignment="1">
      <alignment horizontal="left" vertical="top"/>
    </xf>
    <xf numFmtId="4" fontId="3" fillId="0" borderId="1" xfId="6" applyNumberFormat="1" applyFont="1" applyFill="1" applyBorder="1" applyAlignment="1">
      <alignment horizontal="center" vertical="top"/>
    </xf>
    <xf numFmtId="49" fontId="3" fillId="0" borderId="1" xfId="6" applyNumberFormat="1" applyFont="1" applyFill="1" applyBorder="1" applyAlignment="1">
      <alignment horizontal="center" vertical="top"/>
    </xf>
    <xf numFmtId="49" fontId="3" fillId="0" borderId="3" xfId="6" applyNumberFormat="1" applyFont="1" applyFill="1" applyBorder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/>
    </xf>
    <xf numFmtId="0" fontId="3" fillId="0" borderId="3" xfId="6" applyFont="1" applyFill="1" applyBorder="1" applyAlignment="1">
      <alignment vertical="top"/>
    </xf>
    <xf numFmtId="0" fontId="3" fillId="0" borderId="18" xfId="6" applyFont="1" applyFill="1" applyBorder="1" applyAlignment="1">
      <alignment vertical="top"/>
    </xf>
    <xf numFmtId="0" fontId="3" fillId="0" borderId="1" xfId="6" applyFont="1" applyFill="1" applyBorder="1" applyAlignment="1">
      <alignment vertical="top"/>
    </xf>
    <xf numFmtId="0" fontId="9" fillId="0" borderId="1" xfId="6" applyFont="1" applyFill="1" applyBorder="1"/>
    <xf numFmtId="0" fontId="9" fillId="0" borderId="1" xfId="6" applyFont="1" applyFill="1" applyBorder="1" applyAlignment="1">
      <alignment vertical="top" wrapText="1"/>
    </xf>
    <xf numFmtId="3" fontId="4" fillId="0" borderId="0" xfId="0" applyNumberFormat="1" applyFont="1" applyFill="1"/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wrapText="1"/>
    </xf>
    <xf numFmtId="1" fontId="3" fillId="0" borderId="14" xfId="0" applyNumberFormat="1" applyFont="1" applyFill="1" applyBorder="1" applyAlignment="1"/>
    <xf numFmtId="1" fontId="3" fillId="0" borderId="15" xfId="0" applyNumberFormat="1" applyFont="1" applyFill="1" applyBorder="1" applyAlignment="1"/>
    <xf numFmtId="4" fontId="3" fillId="0" borderId="1" xfId="6" applyNumberFormat="1" applyFont="1" applyFill="1" applyBorder="1" applyAlignment="1">
      <alignment horizontal="right" vertical="top"/>
    </xf>
    <xf numFmtId="4" fontId="3" fillId="0" borderId="1" xfId="6" applyNumberFormat="1" applyFont="1" applyFill="1" applyBorder="1" applyAlignment="1">
      <alignment horizontal="right" vertical="top" wrapText="1"/>
    </xf>
    <xf numFmtId="4" fontId="3" fillId="0" borderId="27" xfId="6" applyNumberFormat="1" applyFont="1" applyFill="1" applyBorder="1" applyAlignment="1">
      <alignment horizontal="right" vertical="top"/>
    </xf>
    <xf numFmtId="4" fontId="3" fillId="0" borderId="3" xfId="6" applyNumberFormat="1" applyFont="1" applyFill="1" applyBorder="1" applyAlignment="1">
      <alignment horizontal="right" vertical="top" wrapText="1"/>
    </xf>
    <xf numFmtId="165" fontId="38" fillId="0" borderId="0" xfId="0" applyNumberFormat="1" applyFont="1" applyFill="1" applyAlignment="1">
      <alignment vertical="top"/>
    </xf>
    <xf numFmtId="0" fontId="38" fillId="0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vertical="top"/>
    </xf>
    <xf numFmtId="0" fontId="36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 shrinkToFit="1"/>
    </xf>
    <xf numFmtId="0" fontId="36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4" fontId="41" fillId="0" borderId="1" xfId="7" applyFont="1" applyFill="1" applyBorder="1" applyAlignment="1">
      <alignment horizontal="left" vertical="top" wrapText="1"/>
    </xf>
    <xf numFmtId="44" fontId="41" fillId="0" borderId="1" xfId="7" applyFont="1" applyFill="1" applyBorder="1" applyAlignment="1">
      <alignment horizontal="center" vertical="top" wrapText="1"/>
    </xf>
    <xf numFmtId="44" fontId="41" fillId="0" borderId="3" xfId="7" applyFont="1" applyFill="1" applyBorder="1" applyAlignment="1">
      <alignment horizontal="center" vertical="top" wrapText="1"/>
    </xf>
    <xf numFmtId="0" fontId="39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0" fontId="41" fillId="0" borderId="1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2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3" xfId="0" applyFont="1" applyFill="1" applyBorder="1" applyAlignment="1">
      <alignment vertical="top"/>
    </xf>
    <xf numFmtId="0" fontId="41" fillId="0" borderId="18" xfId="0" applyFont="1" applyFill="1" applyBorder="1" applyAlignment="1">
      <alignment vertical="top"/>
    </xf>
    <xf numFmtId="0" fontId="41" fillId="0" borderId="1" xfId="0" applyFont="1" applyFill="1" applyBorder="1" applyAlignment="1">
      <alignment vertical="top"/>
    </xf>
    <xf numFmtId="0" fontId="35" fillId="0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4" fillId="0" borderId="1" xfId="0" applyFont="1" applyBorder="1"/>
    <xf numFmtId="0" fontId="3" fillId="7" borderId="9" xfId="0" applyFont="1" applyFill="1" applyBorder="1" applyAlignment="1">
      <alignment vertical="top"/>
    </xf>
    <xf numFmtId="0" fontId="3" fillId="3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 wrapText="1" shrinkToFit="1"/>
    </xf>
    <xf numFmtId="0" fontId="27" fillId="0" borderId="0" xfId="0" applyFont="1" applyFill="1" applyBorder="1" applyAlignment="1">
      <alignment horizontal="left" vertical="top" wrapText="1"/>
    </xf>
    <xf numFmtId="0" fontId="29" fillId="0" borderId="0" xfId="0" applyFont="1" applyBorder="1" applyAlignment="1">
      <alignment vertical="top" wrapText="1" shrinkToFit="1"/>
    </xf>
    <xf numFmtId="0" fontId="9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4" fillId="0" borderId="3" xfId="0" applyFont="1" applyBorder="1"/>
    <xf numFmtId="0" fontId="3" fillId="0" borderId="8" xfId="0" applyFont="1" applyBorder="1" applyAlignment="1">
      <alignment vertical="top" wrapText="1"/>
    </xf>
    <xf numFmtId="164" fontId="9" fillId="0" borderId="10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 wrapText="1"/>
    </xf>
    <xf numFmtId="0" fontId="28" fillId="0" borderId="9" xfId="0" applyFont="1" applyBorder="1" applyAlignment="1">
      <alignment vertical="top" wrapText="1" shrinkToFit="1"/>
    </xf>
    <xf numFmtId="0" fontId="3" fillId="6" borderId="9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13" fillId="0" borderId="9" xfId="1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8" xfId="0" applyNumberFormat="1" applyFont="1" applyFill="1" applyBorder="1" applyAlignment="1">
      <alignment vertical="top"/>
    </xf>
    <xf numFmtId="0" fontId="3" fillId="7" borderId="18" xfId="0" applyFont="1" applyFill="1" applyBorder="1" applyAlignment="1">
      <alignment vertical="top"/>
    </xf>
    <xf numFmtId="0" fontId="29" fillId="0" borderId="18" xfId="0" applyFont="1" applyFill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3" borderId="18" xfId="6" applyFont="1" applyFill="1" applyBorder="1" applyAlignment="1">
      <alignment vertical="top"/>
    </xf>
    <xf numFmtId="0" fontId="9" fillId="0" borderId="18" xfId="6" applyFont="1" applyFill="1" applyBorder="1" applyAlignment="1">
      <alignment vertical="top"/>
    </xf>
    <xf numFmtId="0" fontId="3" fillId="0" borderId="18" xfId="4" applyFont="1" applyFill="1" applyBorder="1" applyAlignment="1">
      <alignment vertical="top"/>
    </xf>
    <xf numFmtId="0" fontId="13" fillId="0" borderId="18" xfId="1" applyFont="1" applyFill="1" applyBorder="1" applyAlignment="1">
      <alignment vertical="top"/>
    </xf>
    <xf numFmtId="4" fontId="3" fillId="3" borderId="18" xfId="0" applyNumberFormat="1" applyFont="1" applyFill="1" applyBorder="1" applyAlignment="1">
      <alignment vertical="top"/>
    </xf>
    <xf numFmtId="0" fontId="13" fillId="0" borderId="18" xfId="0" applyFont="1" applyFill="1" applyBorder="1" applyAlignment="1">
      <alignment vertical="top" wrapText="1"/>
    </xf>
    <xf numFmtId="0" fontId="11" fillId="0" borderId="13" xfId="0" applyFont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25" fillId="0" borderId="3" xfId="0" applyFont="1" applyFill="1" applyBorder="1"/>
    <xf numFmtId="164" fontId="9" fillId="0" borderId="4" xfId="0" applyNumberFormat="1" applyFont="1" applyFill="1" applyBorder="1" applyAlignment="1">
      <alignment horizontal="left" vertical="top"/>
    </xf>
    <xf numFmtId="0" fontId="9" fillId="0" borderId="6" xfId="0" applyFont="1" applyFill="1" applyBorder="1"/>
    <xf numFmtId="0" fontId="3" fillId="7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164" fontId="35" fillId="0" borderId="3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3" fillId="0" borderId="2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164" fontId="3" fillId="0" borderId="2" xfId="0" applyNumberFormat="1" applyFont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45" xfId="1" applyFont="1" applyFill="1" applyBorder="1" applyAlignment="1">
      <alignment vertical="top" wrapText="1"/>
    </xf>
    <xf numFmtId="0" fontId="13" fillId="0" borderId="46" xfId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right" vertical="top"/>
    </xf>
    <xf numFmtId="0" fontId="9" fillId="6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 shrinkToFit="1"/>
    </xf>
    <xf numFmtId="164" fontId="3" fillId="0" borderId="3" xfId="0" applyNumberFormat="1" applyFont="1" applyFill="1" applyBorder="1" applyAlignment="1">
      <alignment horizontal="right" vertical="top"/>
    </xf>
    <xf numFmtId="0" fontId="13" fillId="0" borderId="37" xfId="1" applyFont="1" applyFill="1" applyBorder="1" applyAlignment="1">
      <alignment vertical="top"/>
    </xf>
    <xf numFmtId="49" fontId="13" fillId="0" borderId="38" xfId="1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 shrinkToFit="1"/>
    </xf>
    <xf numFmtId="0" fontId="13" fillId="0" borderId="38" xfId="1" applyFont="1" applyFill="1" applyBorder="1" applyAlignment="1">
      <alignment horizontal="center" vertical="top" wrapText="1"/>
    </xf>
    <xf numFmtId="0" fontId="3" fillId="0" borderId="2" xfId="6" applyFont="1" applyFill="1" applyBorder="1" applyAlignment="1">
      <alignment vertical="center" wrapText="1"/>
    </xf>
    <xf numFmtId="3" fontId="3" fillId="0" borderId="3" xfId="6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top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/>
    </xf>
    <xf numFmtId="4" fontId="36" fillId="0" borderId="1" xfId="0" applyNumberFormat="1" applyFont="1" applyFill="1" applyBorder="1" applyAlignment="1">
      <alignment horizontal="center"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3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" fontId="42" fillId="0" borderId="0" xfId="0" applyNumberFormat="1" applyFont="1" applyFill="1" applyAlignment="1">
      <alignment vertical="top"/>
    </xf>
    <xf numFmtId="0" fontId="42" fillId="0" borderId="0" xfId="0" applyFont="1" applyFill="1" applyAlignment="1">
      <alignment vertical="top"/>
    </xf>
    <xf numFmtId="0" fontId="36" fillId="0" borderId="9" xfId="0" applyFont="1" applyFill="1" applyBorder="1" applyAlignment="1">
      <alignment vertical="top"/>
    </xf>
    <xf numFmtId="0" fontId="36" fillId="0" borderId="3" xfId="0" applyFont="1" applyFill="1" applyBorder="1" applyAlignment="1">
      <alignment vertical="top"/>
    </xf>
    <xf numFmtId="0" fontId="36" fillId="0" borderId="18" xfId="0" applyFont="1" applyFill="1" applyBorder="1" applyAlignment="1">
      <alignment vertical="top"/>
    </xf>
    <xf numFmtId="0" fontId="43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vertical="top"/>
    </xf>
    <xf numFmtId="0" fontId="42" fillId="0" borderId="3" xfId="0" applyFont="1" applyFill="1" applyBorder="1" applyAlignment="1">
      <alignment vertical="top"/>
    </xf>
    <xf numFmtId="43" fontId="3" fillId="0" borderId="1" xfId="0" applyNumberFormat="1" applyFont="1" applyFill="1" applyBorder="1" applyAlignment="1">
      <alignment horizontal="center"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164" fontId="3" fillId="0" borderId="3" xfId="2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44" fontId="3" fillId="0" borderId="2" xfId="7" applyFont="1" applyFill="1" applyBorder="1" applyAlignment="1">
      <alignment vertical="top"/>
    </xf>
    <xf numFmtId="44" fontId="3" fillId="0" borderId="1" xfId="7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1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0" fontId="9" fillId="0" borderId="1" xfId="2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31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top" wrapText="1"/>
    </xf>
    <xf numFmtId="168" fontId="3" fillId="0" borderId="1" xfId="0" applyNumberFormat="1" applyFont="1" applyFill="1" applyBorder="1" applyAlignment="1">
      <alignment vertical="top"/>
    </xf>
    <xf numFmtId="167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3" fontId="3" fillId="0" borderId="47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/>
    <xf numFmtId="4" fontId="3" fillId="0" borderId="18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4" fontId="3" fillId="0" borderId="4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3" fillId="0" borderId="6" xfId="0" applyNumberFormat="1" applyFont="1" applyFill="1" applyBorder="1" applyAlignment="1">
      <alignment horizontal="right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2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9" fillId="0" borderId="18" xfId="0" applyNumberFormat="1" applyFont="1" applyFill="1" applyBorder="1" applyAlignment="1">
      <alignment horizontal="center" vertical="top"/>
    </xf>
    <xf numFmtId="49" fontId="29" fillId="0" borderId="5" xfId="0" applyNumberFormat="1" applyFont="1" applyFill="1" applyBorder="1" applyAlignment="1">
      <alignment horizontal="center" vertical="top" wrapText="1"/>
    </xf>
  </cellXfs>
  <cellStyles count="8">
    <cellStyle name="Currency" xfId="7" builtinId="4"/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Normal="100" workbookViewId="0">
      <pane ySplit="5" topLeftCell="A6" activePane="bottomLeft" state="frozen"/>
      <selection activeCell="A4" sqref="A4"/>
      <selection pane="bottomLeft" activeCell="O57" sqref="O57"/>
    </sheetView>
  </sheetViews>
  <sheetFormatPr defaultRowHeight="15" x14ac:dyDescent="0.25"/>
  <cols>
    <col min="1" max="1" width="13.140625" style="214" customWidth="1"/>
    <col min="2" max="2" width="18.42578125" style="214" customWidth="1"/>
    <col min="3" max="3" width="12.140625" style="214" customWidth="1"/>
    <col min="4" max="4" width="14.28515625" style="214" customWidth="1"/>
    <col min="5" max="6" width="13.7109375" style="214" customWidth="1"/>
    <col min="7" max="7" width="14.5703125" style="214" customWidth="1"/>
    <col min="8" max="8" width="13.140625" style="214" customWidth="1"/>
    <col min="9" max="9" width="13.7109375" style="214" customWidth="1"/>
    <col min="10" max="10" width="13.5703125" style="214" customWidth="1"/>
    <col min="11" max="11" width="13.42578125" style="214" customWidth="1"/>
    <col min="12" max="12" width="13" style="214" customWidth="1"/>
    <col min="13" max="13" width="13.42578125" style="214" customWidth="1"/>
    <col min="14" max="14" width="14.140625" style="214" customWidth="1"/>
    <col min="15" max="15" width="13.5703125" style="214" customWidth="1"/>
    <col min="16" max="16" width="15" style="214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14"/>
  </cols>
  <sheetData>
    <row r="1" spans="1:25" ht="15.75" x14ac:dyDescent="0.25">
      <c r="A1" s="413" t="s">
        <v>1039</v>
      </c>
      <c r="B1" s="413"/>
      <c r="C1" s="413"/>
      <c r="D1" s="413"/>
      <c r="E1" s="413"/>
    </row>
    <row r="3" spans="1:25" s="223" customFormat="1" ht="15.75" x14ac:dyDescent="0.25">
      <c r="A3" s="223" t="s">
        <v>599</v>
      </c>
      <c r="Q3" s="224"/>
      <c r="R3" s="224"/>
      <c r="S3" s="224"/>
      <c r="T3" s="224"/>
      <c r="U3" s="224"/>
      <c r="V3" s="224"/>
      <c r="W3" s="224"/>
      <c r="X3" s="224"/>
      <c r="Y3" s="224"/>
    </row>
    <row r="4" spans="1:25" ht="15.75" thickBot="1" x14ac:dyDescent="0.3"/>
    <row r="5" spans="1:25" s="22" customFormat="1" ht="28.5" customHeight="1" thickBot="1" x14ac:dyDescent="0.3">
      <c r="A5" s="108"/>
      <c r="B5" s="109"/>
      <c r="C5" s="681" t="s">
        <v>316</v>
      </c>
      <c r="D5" s="682"/>
      <c r="E5" s="681" t="s">
        <v>317</v>
      </c>
      <c r="F5" s="682"/>
      <c r="G5" s="681" t="s">
        <v>318</v>
      </c>
      <c r="H5" s="682"/>
      <c r="I5" s="681" t="s">
        <v>319</v>
      </c>
      <c r="J5" s="682"/>
      <c r="K5" s="681" t="s">
        <v>320</v>
      </c>
      <c r="L5" s="682"/>
      <c r="M5" s="681" t="s">
        <v>321</v>
      </c>
      <c r="N5" s="682"/>
      <c r="O5" s="681" t="s">
        <v>322</v>
      </c>
      <c r="P5" s="682"/>
      <c r="Q5" s="177"/>
    </row>
    <row r="6" spans="1:25" s="22" customFormat="1" ht="15.75" thickBot="1" x14ac:dyDescent="0.3">
      <c r="A6" s="110" t="s">
        <v>0</v>
      </c>
      <c r="B6" s="111" t="s">
        <v>323</v>
      </c>
      <c r="C6" s="112" t="s">
        <v>324</v>
      </c>
      <c r="D6" s="112" t="s">
        <v>16</v>
      </c>
      <c r="E6" s="112" t="s">
        <v>324</v>
      </c>
      <c r="F6" s="112" t="s">
        <v>16</v>
      </c>
      <c r="G6" s="112" t="s">
        <v>324</v>
      </c>
      <c r="H6" s="112" t="s">
        <v>16</v>
      </c>
      <c r="I6" s="112" t="s">
        <v>324</v>
      </c>
      <c r="J6" s="112" t="s">
        <v>16</v>
      </c>
      <c r="K6" s="112" t="s">
        <v>324</v>
      </c>
      <c r="L6" s="112" t="s">
        <v>16</v>
      </c>
      <c r="M6" s="112" t="s">
        <v>324</v>
      </c>
      <c r="N6" s="112" t="s">
        <v>16</v>
      </c>
      <c r="O6" s="112" t="s">
        <v>324</v>
      </c>
      <c r="P6" s="112" t="s">
        <v>16</v>
      </c>
      <c r="Q6" s="177"/>
    </row>
    <row r="7" spans="1:25" s="22" customFormat="1" ht="15.75" thickBot="1" x14ac:dyDescent="0.3">
      <c r="A7" s="93"/>
      <c r="B7" s="4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77"/>
    </row>
    <row r="8" spans="1:25" s="22" customFormat="1" ht="68.25" thickBot="1" x14ac:dyDescent="0.3">
      <c r="A8" s="115" t="s">
        <v>632</v>
      </c>
      <c r="B8" s="130" t="s">
        <v>325</v>
      </c>
      <c r="C8" s="116">
        <f t="shared" ref="C8:P8" si="0">C9+C11+C17+C20</f>
        <v>0</v>
      </c>
      <c r="D8" s="116">
        <f t="shared" si="0"/>
        <v>0</v>
      </c>
      <c r="E8" s="116">
        <f>E9+E11+E17+E20</f>
        <v>1820975.93</v>
      </c>
      <c r="F8" s="116">
        <f>F9+F11+F17+F20</f>
        <v>1538888.55</v>
      </c>
      <c r="G8" s="116">
        <f t="shared" si="0"/>
        <v>2481379.39</v>
      </c>
      <c r="H8" s="116">
        <f t="shared" si="0"/>
        <v>2074905.58</v>
      </c>
      <c r="I8" s="116">
        <f t="shared" si="0"/>
        <v>8676004.5600000005</v>
      </c>
      <c r="J8" s="116">
        <f t="shared" si="0"/>
        <v>7190438.1699999999</v>
      </c>
      <c r="K8" s="116">
        <f t="shared" si="0"/>
        <v>1389820.07</v>
      </c>
      <c r="L8" s="116">
        <f t="shared" si="0"/>
        <v>1181346.3700000001</v>
      </c>
      <c r="M8" s="116">
        <f t="shared" si="0"/>
        <v>0</v>
      </c>
      <c r="N8" s="116">
        <f t="shared" si="0"/>
        <v>0</v>
      </c>
      <c r="O8" s="116">
        <f t="shared" si="0"/>
        <v>14368179.950000001</v>
      </c>
      <c r="P8" s="116">
        <f t="shared" si="0"/>
        <v>11985578.67</v>
      </c>
      <c r="Q8" s="177"/>
    </row>
    <row r="9" spans="1:25" s="22" customFormat="1" ht="50.25" customHeight="1" thickBot="1" x14ac:dyDescent="0.3">
      <c r="A9" s="131" t="s">
        <v>25</v>
      </c>
      <c r="B9" s="111" t="s">
        <v>326</v>
      </c>
      <c r="C9" s="132">
        <f t="shared" ref="C9:P9" si="1">C10</f>
        <v>0</v>
      </c>
      <c r="D9" s="132">
        <f t="shared" si="1"/>
        <v>0</v>
      </c>
      <c r="E9" s="132">
        <f t="shared" si="1"/>
        <v>0</v>
      </c>
      <c r="F9" s="132">
        <f t="shared" si="1"/>
        <v>0</v>
      </c>
      <c r="G9" s="132">
        <f t="shared" si="1"/>
        <v>0</v>
      </c>
      <c r="H9" s="132">
        <f t="shared" si="1"/>
        <v>0</v>
      </c>
      <c r="I9" s="132">
        <f t="shared" si="1"/>
        <v>1072230.3999999999</v>
      </c>
      <c r="J9" s="132">
        <f t="shared" si="1"/>
        <v>911395.83</v>
      </c>
      <c r="K9" s="132">
        <f t="shared" si="1"/>
        <v>0</v>
      </c>
      <c r="L9" s="132">
        <f t="shared" si="1"/>
        <v>0</v>
      </c>
      <c r="M9" s="132">
        <f t="shared" si="1"/>
        <v>0</v>
      </c>
      <c r="N9" s="132">
        <f t="shared" si="1"/>
        <v>0</v>
      </c>
      <c r="O9" s="132">
        <f t="shared" si="1"/>
        <v>1072230.3999999999</v>
      </c>
      <c r="P9" s="132">
        <f t="shared" si="1"/>
        <v>911395.83</v>
      </c>
      <c r="Q9" s="95"/>
    </row>
    <row r="10" spans="1:25" s="22" customFormat="1" ht="51.75" thickBot="1" x14ac:dyDescent="0.3">
      <c r="A10" s="627" t="s">
        <v>327</v>
      </c>
      <c r="B10" s="113" t="s">
        <v>28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1072230.3999999999</v>
      </c>
      <c r="J10" s="114">
        <v>911395.83</v>
      </c>
      <c r="K10" s="114">
        <v>0</v>
      </c>
      <c r="L10" s="114">
        <v>0</v>
      </c>
      <c r="M10" s="114">
        <v>0</v>
      </c>
      <c r="N10" s="114">
        <v>0</v>
      </c>
      <c r="O10" s="114">
        <f>G10+I10+K10</f>
        <v>1072230.3999999999</v>
      </c>
      <c r="P10" s="114">
        <f>H10+J10+L10</f>
        <v>911395.83</v>
      </c>
      <c r="Q10" s="177"/>
      <c r="R10" s="21"/>
      <c r="S10" s="21"/>
    </row>
    <row r="11" spans="1:25" s="22" customFormat="1" ht="120" customHeight="1" thickBot="1" x14ac:dyDescent="0.3">
      <c r="A11" s="131" t="s">
        <v>328</v>
      </c>
      <c r="B11" s="111" t="s">
        <v>32</v>
      </c>
      <c r="C11" s="132">
        <f t="shared" ref="C11:O11" si="2">C12+C13+C14</f>
        <v>0</v>
      </c>
      <c r="D11" s="132">
        <f t="shared" si="2"/>
        <v>0</v>
      </c>
      <c r="E11" s="132">
        <f>SUM(E12:E16)</f>
        <v>0</v>
      </c>
      <c r="F11" s="132">
        <f>SUM(F12:F16)</f>
        <v>0</v>
      </c>
      <c r="G11" s="132">
        <f>SUM(G12:G16)</f>
        <v>894455.9</v>
      </c>
      <c r="H11" s="132">
        <f t="shared" si="2"/>
        <v>726020.62</v>
      </c>
      <c r="I11" s="132">
        <f t="shared" si="2"/>
        <v>3676911.58</v>
      </c>
      <c r="J11" s="132">
        <f t="shared" si="2"/>
        <v>2970883.15</v>
      </c>
      <c r="K11" s="132">
        <f t="shared" si="2"/>
        <v>0</v>
      </c>
      <c r="L11" s="132">
        <f t="shared" si="2"/>
        <v>0</v>
      </c>
      <c r="M11" s="132">
        <f t="shared" si="2"/>
        <v>0</v>
      </c>
      <c r="N11" s="132">
        <f t="shared" si="2"/>
        <v>0</v>
      </c>
      <c r="O11" s="132">
        <f t="shared" si="2"/>
        <v>4571367.4800000004</v>
      </c>
      <c r="P11" s="132">
        <f>SUM(P12:P16)</f>
        <v>3696903.77</v>
      </c>
      <c r="Q11" s="177"/>
    </row>
    <row r="12" spans="1:25" s="22" customFormat="1" ht="71.25" customHeight="1" thickBot="1" x14ac:dyDescent="0.3">
      <c r="A12" s="414" t="s">
        <v>329</v>
      </c>
      <c r="B12" s="113" t="s">
        <v>34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1505042.56</v>
      </c>
      <c r="J12" s="114">
        <v>1124794.6499999999</v>
      </c>
      <c r="K12" s="114">
        <v>0</v>
      </c>
      <c r="L12" s="114">
        <v>0</v>
      </c>
      <c r="M12" s="114">
        <v>0</v>
      </c>
      <c r="N12" s="114">
        <v>0</v>
      </c>
      <c r="O12" s="114">
        <f t="shared" ref="O12:P14" si="3">E12+G12+I12</f>
        <v>1505042.56</v>
      </c>
      <c r="P12" s="114">
        <f t="shared" si="3"/>
        <v>1124794.6499999999</v>
      </c>
      <c r="Q12" s="177"/>
      <c r="R12" s="21"/>
      <c r="S12" s="21"/>
    </row>
    <row r="13" spans="1:25" s="22" customFormat="1" ht="56.25" customHeight="1" thickBot="1" x14ac:dyDescent="0.3">
      <c r="A13" s="176" t="s">
        <v>330</v>
      </c>
      <c r="B13" s="113" t="s">
        <v>36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1736421.78</v>
      </c>
      <c r="J13" s="114">
        <v>1475958.35</v>
      </c>
      <c r="K13" s="114">
        <v>0</v>
      </c>
      <c r="L13" s="114">
        <v>0</v>
      </c>
      <c r="M13" s="114">
        <v>0</v>
      </c>
      <c r="N13" s="114">
        <v>0</v>
      </c>
      <c r="O13" s="114">
        <f>SUM(C13,E13,G13,I13,K13,M13)</f>
        <v>1736421.78</v>
      </c>
      <c r="P13" s="114">
        <f>SUM(D13,F13,H13,J13,L13,N13)</f>
        <v>1475958.35</v>
      </c>
      <c r="Q13" s="177"/>
      <c r="R13" s="21"/>
      <c r="S13" s="21"/>
    </row>
    <row r="14" spans="1:25" s="22" customFormat="1" x14ac:dyDescent="0.25">
      <c r="A14" s="674" t="s">
        <v>331</v>
      </c>
      <c r="B14" s="676" t="s">
        <v>38</v>
      </c>
      <c r="C14" s="672">
        <v>0</v>
      </c>
      <c r="D14" s="672">
        <v>0</v>
      </c>
      <c r="E14" s="672">
        <v>0</v>
      </c>
      <c r="F14" s="672">
        <v>0</v>
      </c>
      <c r="G14" s="672">
        <v>894455.9</v>
      </c>
      <c r="H14" s="672">
        <v>726020.62</v>
      </c>
      <c r="I14" s="672">
        <v>435447.24</v>
      </c>
      <c r="J14" s="672">
        <v>370130.15</v>
      </c>
      <c r="K14" s="672">
        <v>0</v>
      </c>
      <c r="L14" s="672">
        <v>0</v>
      </c>
      <c r="M14" s="672">
        <v>0</v>
      </c>
      <c r="N14" s="672">
        <v>0</v>
      </c>
      <c r="O14" s="672">
        <f t="shared" si="3"/>
        <v>1329903.1400000001</v>
      </c>
      <c r="P14" s="672">
        <f t="shared" si="3"/>
        <v>1096150.77</v>
      </c>
      <c r="Q14" s="670"/>
    </row>
    <row r="15" spans="1:25" s="22" customFormat="1" x14ac:dyDescent="0.25">
      <c r="A15" s="679"/>
      <c r="B15" s="680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8"/>
      <c r="Q15" s="670"/>
    </row>
    <row r="16" spans="1:25" s="22" customFormat="1" ht="31.5" customHeight="1" thickBot="1" x14ac:dyDescent="0.3">
      <c r="A16" s="675"/>
      <c r="B16" s="677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0"/>
      <c r="R16" s="21"/>
      <c r="S16" s="21"/>
    </row>
    <row r="17" spans="1:19" s="22" customFormat="1" ht="78.75" customHeight="1" thickBot="1" x14ac:dyDescent="0.3">
      <c r="A17" s="131" t="s">
        <v>332</v>
      </c>
      <c r="B17" s="111" t="s">
        <v>41</v>
      </c>
      <c r="C17" s="132">
        <f t="shared" ref="C17:O17" si="4">C18+C19</f>
        <v>0</v>
      </c>
      <c r="D17" s="132">
        <f t="shared" si="4"/>
        <v>0</v>
      </c>
      <c r="E17" s="132">
        <f t="shared" ref="E17:J17" si="5">E18+E19</f>
        <v>1820975.93</v>
      </c>
      <c r="F17" s="132">
        <f t="shared" si="5"/>
        <v>1538888.55</v>
      </c>
      <c r="G17" s="132">
        <f t="shared" si="5"/>
        <v>1586923.49</v>
      </c>
      <c r="H17" s="132">
        <f t="shared" si="5"/>
        <v>1348884.96</v>
      </c>
      <c r="I17" s="132">
        <f t="shared" si="5"/>
        <v>2121656.2200000002</v>
      </c>
      <c r="J17" s="132">
        <f t="shared" si="5"/>
        <v>1773734</v>
      </c>
      <c r="K17" s="132">
        <f t="shared" si="4"/>
        <v>0</v>
      </c>
      <c r="L17" s="132">
        <f t="shared" si="4"/>
        <v>0</v>
      </c>
      <c r="M17" s="132">
        <f t="shared" si="4"/>
        <v>0</v>
      </c>
      <c r="N17" s="132">
        <f t="shared" si="4"/>
        <v>0</v>
      </c>
      <c r="O17" s="132">
        <f t="shared" si="4"/>
        <v>5529555.6400000006</v>
      </c>
      <c r="P17" s="132">
        <f>P18+P19</f>
        <v>4661507.51</v>
      </c>
      <c r="Q17" s="177"/>
    </row>
    <row r="18" spans="1:19" s="22" customFormat="1" ht="64.5" thickBot="1" x14ac:dyDescent="0.3">
      <c r="A18" s="176" t="s">
        <v>333</v>
      </c>
      <c r="B18" s="113" t="s">
        <v>43</v>
      </c>
      <c r="C18" s="114">
        <v>0</v>
      </c>
      <c r="D18" s="114">
        <v>0</v>
      </c>
      <c r="E18" s="114">
        <v>1820975.93</v>
      </c>
      <c r="F18" s="114">
        <v>1538888.55</v>
      </c>
      <c r="G18" s="114">
        <v>0</v>
      </c>
      <c r="H18" s="114">
        <v>0</v>
      </c>
      <c r="I18" s="114">
        <v>2121656.2200000002</v>
      </c>
      <c r="J18" s="114">
        <v>1773734</v>
      </c>
      <c r="K18" s="114">
        <v>0</v>
      </c>
      <c r="L18" s="114">
        <v>0</v>
      </c>
      <c r="M18" s="114">
        <v>0</v>
      </c>
      <c r="N18" s="114">
        <v>0</v>
      </c>
      <c r="O18" s="114">
        <f>SUM(E18,G18,I18)</f>
        <v>3942632.1500000004</v>
      </c>
      <c r="P18" s="114">
        <f>SUM(F18,H18,J18)</f>
        <v>3312622.55</v>
      </c>
      <c r="Q18" s="177"/>
      <c r="R18" s="21"/>
      <c r="S18" s="21"/>
    </row>
    <row r="19" spans="1:19" s="22" customFormat="1" ht="55.5" customHeight="1" thickBot="1" x14ac:dyDescent="0.3">
      <c r="A19" s="139" t="s">
        <v>334</v>
      </c>
      <c r="B19" s="140" t="s">
        <v>46</v>
      </c>
      <c r="C19" s="114">
        <v>0</v>
      </c>
      <c r="D19" s="114">
        <v>0</v>
      </c>
      <c r="E19" s="114">
        <v>0</v>
      </c>
      <c r="F19" s="114">
        <v>0</v>
      </c>
      <c r="G19" s="114">
        <v>1586923.49</v>
      </c>
      <c r="H19" s="114">
        <v>1348884.96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f>C19+E19+G19+I19+K19+M19</f>
        <v>1586923.49</v>
      </c>
      <c r="P19" s="114">
        <f>F19+H19+J19+L19+N19</f>
        <v>1348884.96</v>
      </c>
      <c r="Q19" s="177"/>
      <c r="R19" s="21"/>
      <c r="S19" s="21"/>
    </row>
    <row r="20" spans="1:19" s="22" customFormat="1" ht="42" customHeight="1" thickBot="1" x14ac:dyDescent="0.3">
      <c r="A20" s="131" t="s">
        <v>335</v>
      </c>
      <c r="B20" s="111" t="s">
        <v>49</v>
      </c>
      <c r="C20" s="132">
        <f t="shared" ref="C20:P20" si="6">SUM(C21:C23)</f>
        <v>0</v>
      </c>
      <c r="D20" s="132">
        <f t="shared" si="6"/>
        <v>0</v>
      </c>
      <c r="E20" s="132">
        <f t="shared" si="6"/>
        <v>0</v>
      </c>
      <c r="F20" s="132">
        <f t="shared" si="6"/>
        <v>0</v>
      </c>
      <c r="G20" s="132">
        <f t="shared" si="6"/>
        <v>0</v>
      </c>
      <c r="H20" s="132">
        <f t="shared" si="6"/>
        <v>0</v>
      </c>
      <c r="I20" s="132">
        <f t="shared" si="6"/>
        <v>1805206.3599999999</v>
      </c>
      <c r="J20" s="132">
        <f t="shared" si="6"/>
        <v>1534425.19</v>
      </c>
      <c r="K20" s="132">
        <f t="shared" si="6"/>
        <v>1389820.07</v>
      </c>
      <c r="L20" s="132">
        <f t="shared" si="6"/>
        <v>1181346.3700000001</v>
      </c>
      <c r="M20" s="132">
        <f t="shared" si="6"/>
        <v>0</v>
      </c>
      <c r="N20" s="132">
        <f t="shared" si="6"/>
        <v>0</v>
      </c>
      <c r="O20" s="132">
        <f t="shared" si="6"/>
        <v>3195026.4299999997</v>
      </c>
      <c r="P20" s="132">
        <f t="shared" si="6"/>
        <v>2715771.56</v>
      </c>
      <c r="Q20" s="177"/>
      <c r="R20" s="21"/>
    </row>
    <row r="21" spans="1:19" s="22" customFormat="1" ht="60.75" customHeight="1" thickBot="1" x14ac:dyDescent="0.3">
      <c r="A21" s="176" t="s">
        <v>336</v>
      </c>
      <c r="B21" s="113" t="s">
        <v>51</v>
      </c>
      <c r="C21" s="114">
        <v>0</v>
      </c>
      <c r="D21" s="114">
        <v>0</v>
      </c>
      <c r="E21" s="114">
        <v>0</v>
      </c>
      <c r="F21" s="114">
        <v>0</v>
      </c>
      <c r="G21" s="114">
        <f>SUM(G22)</f>
        <v>0</v>
      </c>
      <c r="H21" s="114">
        <v>0</v>
      </c>
      <c r="I21" s="114">
        <v>828782.77</v>
      </c>
      <c r="J21" s="114">
        <v>704465.31</v>
      </c>
      <c r="K21" s="114">
        <v>0</v>
      </c>
      <c r="L21" s="114">
        <v>0</v>
      </c>
      <c r="M21" s="114">
        <v>0</v>
      </c>
      <c r="N21" s="114">
        <v>0</v>
      </c>
      <c r="O21" s="114">
        <f>SUM(I21)</f>
        <v>828782.77</v>
      </c>
      <c r="P21" s="114">
        <f>SUM(J21)</f>
        <v>704465.31</v>
      </c>
      <c r="Q21" s="177"/>
      <c r="R21" s="21"/>
      <c r="S21" s="21"/>
    </row>
    <row r="22" spans="1:19" s="22" customFormat="1" ht="115.5" thickBot="1" x14ac:dyDescent="0.3">
      <c r="A22" s="176" t="s">
        <v>337</v>
      </c>
      <c r="B22" s="522" t="s">
        <v>910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85433.72</v>
      </c>
      <c r="J22" s="114">
        <v>72618.58</v>
      </c>
      <c r="K22" s="114">
        <v>0</v>
      </c>
      <c r="L22" s="114">
        <v>0</v>
      </c>
      <c r="M22" s="114">
        <v>0</v>
      </c>
      <c r="N22" s="114">
        <v>0</v>
      </c>
      <c r="O22" s="114">
        <f>SUM(I22)</f>
        <v>85433.72</v>
      </c>
      <c r="P22" s="114">
        <f>SUM(J22)</f>
        <v>72618.58</v>
      </c>
      <c r="Q22" s="177"/>
      <c r="R22" s="21"/>
      <c r="S22" s="21"/>
    </row>
    <row r="23" spans="1:19" s="22" customFormat="1" ht="51.75" thickBot="1" x14ac:dyDescent="0.3">
      <c r="A23" s="490" t="s">
        <v>947</v>
      </c>
      <c r="B23" s="491" t="s">
        <v>948</v>
      </c>
      <c r="C23" s="492">
        <v>0</v>
      </c>
      <c r="D23" s="492">
        <v>0</v>
      </c>
      <c r="E23" s="492">
        <v>0</v>
      </c>
      <c r="F23" s="492">
        <v>0</v>
      </c>
      <c r="G23" s="492">
        <v>0</v>
      </c>
      <c r="H23" s="492">
        <v>0</v>
      </c>
      <c r="I23" s="492">
        <v>890989.87</v>
      </c>
      <c r="J23" s="492">
        <v>757341.3</v>
      </c>
      <c r="K23" s="492">
        <v>1389820.07</v>
      </c>
      <c r="L23" s="492">
        <v>1181346.3700000001</v>
      </c>
      <c r="M23" s="492">
        <v>0</v>
      </c>
      <c r="N23" s="492">
        <v>0</v>
      </c>
      <c r="O23" s="492">
        <f>SUM(I23,K23)</f>
        <v>2280809.94</v>
      </c>
      <c r="P23" s="492">
        <f>SUM(J23,L23)</f>
        <v>1938687.6700000002</v>
      </c>
      <c r="Q23" s="473"/>
      <c r="R23" s="21"/>
      <c r="S23" s="21"/>
    </row>
    <row r="24" spans="1:19" s="22" customFormat="1" ht="54.75" thickBot="1" x14ac:dyDescent="0.3">
      <c r="A24" s="115" t="s">
        <v>633</v>
      </c>
      <c r="B24" s="133" t="s">
        <v>688</v>
      </c>
      <c r="C24" s="116">
        <f t="shared" ref="C24:P24" si="7">C25+C35</f>
        <v>0</v>
      </c>
      <c r="D24" s="116">
        <f t="shared" si="7"/>
        <v>0</v>
      </c>
      <c r="E24" s="116">
        <f t="shared" si="7"/>
        <v>7509938.8800000008</v>
      </c>
      <c r="F24" s="116">
        <f t="shared" si="7"/>
        <v>6316644.5600000005</v>
      </c>
      <c r="G24" s="116">
        <f>G25+G35</f>
        <v>60814295.739999995</v>
      </c>
      <c r="H24" s="116">
        <f t="shared" si="7"/>
        <v>43838393.420000002</v>
      </c>
      <c r="I24" s="116">
        <f t="shared" si="7"/>
        <v>27048415.869999997</v>
      </c>
      <c r="J24" s="116">
        <f t="shared" si="7"/>
        <v>21589066.82</v>
      </c>
      <c r="K24" s="116">
        <f t="shared" si="7"/>
        <v>17633910.580000002</v>
      </c>
      <c r="L24" s="116">
        <f t="shared" si="7"/>
        <v>14922019.849999998</v>
      </c>
      <c r="M24" s="116">
        <f t="shared" si="7"/>
        <v>0</v>
      </c>
      <c r="N24" s="116">
        <f t="shared" si="7"/>
        <v>0</v>
      </c>
      <c r="O24" s="116">
        <f t="shared" si="7"/>
        <v>113006551.08</v>
      </c>
      <c r="P24" s="116">
        <f t="shared" si="7"/>
        <v>86666124.650000006</v>
      </c>
      <c r="Q24" s="177"/>
    </row>
    <row r="25" spans="1:19" s="22" customFormat="1" ht="85.5" customHeight="1" thickBot="1" x14ac:dyDescent="0.3">
      <c r="A25" s="131" t="s">
        <v>55</v>
      </c>
      <c r="B25" s="111" t="s">
        <v>56</v>
      </c>
      <c r="C25" s="132">
        <f t="shared" ref="C25:O25" si="8">SUM(C26:C34)</f>
        <v>0</v>
      </c>
      <c r="D25" s="132">
        <f t="shared" si="8"/>
        <v>0</v>
      </c>
      <c r="E25" s="132">
        <f>SUM(E26:E34)</f>
        <v>968201.57</v>
      </c>
      <c r="F25" s="132">
        <f t="shared" si="8"/>
        <v>822971.31</v>
      </c>
      <c r="G25" s="132">
        <f>SUM(G26:G34)</f>
        <v>28351466.069999997</v>
      </c>
      <c r="H25" s="132">
        <f t="shared" si="8"/>
        <v>23043417.550000001</v>
      </c>
      <c r="I25" s="132">
        <f t="shared" si="8"/>
        <v>16672869.33</v>
      </c>
      <c r="J25" s="132">
        <f t="shared" si="8"/>
        <v>13340980.649999999</v>
      </c>
      <c r="K25" s="132">
        <f t="shared" si="8"/>
        <v>11537360.910000002</v>
      </c>
      <c r="L25" s="132">
        <f t="shared" si="8"/>
        <v>9806756.4699999988</v>
      </c>
      <c r="M25" s="132">
        <f t="shared" si="8"/>
        <v>0</v>
      </c>
      <c r="N25" s="132">
        <f t="shared" si="8"/>
        <v>0</v>
      </c>
      <c r="O25" s="132">
        <f t="shared" si="8"/>
        <v>57529897.879999995</v>
      </c>
      <c r="P25" s="132">
        <f>SUM(P26:P34)</f>
        <v>47014125.980000004</v>
      </c>
      <c r="Q25" s="177"/>
      <c r="R25" s="21"/>
    </row>
    <row r="26" spans="1:19" s="22" customFormat="1" ht="64.5" thickBot="1" x14ac:dyDescent="0.3">
      <c r="A26" s="469" t="s">
        <v>338</v>
      </c>
      <c r="B26" s="113" t="s">
        <v>58</v>
      </c>
      <c r="C26" s="114">
        <v>0</v>
      </c>
      <c r="D26" s="114">
        <v>0</v>
      </c>
      <c r="E26" s="114">
        <v>0</v>
      </c>
      <c r="F26" s="114">
        <v>0</v>
      </c>
      <c r="G26" s="114">
        <v>15383710</v>
      </c>
      <c r="H26" s="114">
        <v>12822384.630000001</v>
      </c>
      <c r="I26" s="114">
        <v>2519694</v>
      </c>
      <c r="J26" s="114">
        <v>2141739.9</v>
      </c>
      <c r="K26" s="114">
        <v>5769186.4400000004</v>
      </c>
      <c r="L26" s="114">
        <v>4903808.47</v>
      </c>
      <c r="M26" s="114">
        <v>0</v>
      </c>
      <c r="N26" s="114">
        <v>0</v>
      </c>
      <c r="O26" s="114">
        <f>SUM(G26,I26,K26)</f>
        <v>23672590.440000001</v>
      </c>
      <c r="P26" s="114">
        <f>SUM(F26,H26,J26,L26,N26)</f>
        <v>19867933</v>
      </c>
      <c r="Q26" s="177"/>
      <c r="R26" s="21"/>
      <c r="S26" s="21"/>
    </row>
    <row r="27" spans="1:19" s="22" customFormat="1" ht="55.5" customHeight="1" thickBot="1" x14ac:dyDescent="0.3">
      <c r="A27" s="176" t="s">
        <v>339</v>
      </c>
      <c r="B27" s="113" t="s">
        <v>61</v>
      </c>
      <c r="C27" s="114">
        <v>0</v>
      </c>
      <c r="D27" s="114">
        <v>0</v>
      </c>
      <c r="E27" s="114">
        <v>968201.57</v>
      </c>
      <c r="F27" s="114">
        <v>822971.31</v>
      </c>
      <c r="G27" s="114">
        <v>2082963.58</v>
      </c>
      <c r="H27" s="114">
        <v>1770519.04</v>
      </c>
      <c r="I27" s="114">
        <v>1243479.57</v>
      </c>
      <c r="J27" s="114">
        <v>981391.59</v>
      </c>
      <c r="K27" s="114">
        <v>5654598</v>
      </c>
      <c r="L27" s="114">
        <v>4806408</v>
      </c>
      <c r="M27" s="114">
        <v>0</v>
      </c>
      <c r="N27" s="114">
        <v>0</v>
      </c>
      <c r="O27" s="114">
        <f>SUM(E27,G27,I27,K27)</f>
        <v>9949242.7199999988</v>
      </c>
      <c r="P27" s="114">
        <f>SUM(F27,H27,J27,L27)</f>
        <v>8381289.9399999995</v>
      </c>
      <c r="Q27" s="177"/>
      <c r="R27" s="21"/>
      <c r="S27" s="21"/>
    </row>
    <row r="28" spans="1:19" s="22" customFormat="1" ht="51.75" thickBot="1" x14ac:dyDescent="0.3">
      <c r="A28" s="176" t="s">
        <v>63</v>
      </c>
      <c r="B28" s="113" t="s">
        <v>64</v>
      </c>
      <c r="C28" s="114">
        <v>0</v>
      </c>
      <c r="D28" s="114">
        <v>0</v>
      </c>
      <c r="E28" s="114">
        <v>0</v>
      </c>
      <c r="F28" s="114">
        <v>0</v>
      </c>
      <c r="G28" s="114">
        <v>3014476.33</v>
      </c>
      <c r="H28" s="114">
        <v>2562304.88</v>
      </c>
      <c r="I28" s="114">
        <v>4016437.23</v>
      </c>
      <c r="J28" s="114">
        <v>3025808.9</v>
      </c>
      <c r="K28" s="114">
        <v>0</v>
      </c>
      <c r="L28" s="114">
        <v>0</v>
      </c>
      <c r="M28" s="114">
        <v>0</v>
      </c>
      <c r="N28" s="114">
        <v>0</v>
      </c>
      <c r="O28" s="114">
        <f>SUM(G28,I28)</f>
        <v>7030913.5600000005</v>
      </c>
      <c r="P28" s="114">
        <f>SUM(H28,J28)</f>
        <v>5588113.7799999993</v>
      </c>
      <c r="Q28" s="177"/>
      <c r="R28" s="21"/>
      <c r="S28" s="21"/>
    </row>
    <row r="29" spans="1:19" s="22" customFormat="1" ht="39" thickBot="1" x14ac:dyDescent="0.3">
      <c r="A29" s="176" t="s">
        <v>340</v>
      </c>
      <c r="B29" s="113" t="s">
        <v>375</v>
      </c>
      <c r="C29" s="114">
        <v>0</v>
      </c>
      <c r="D29" s="114">
        <v>0</v>
      </c>
      <c r="E29" s="114">
        <v>0</v>
      </c>
      <c r="F29" s="114">
        <v>0</v>
      </c>
      <c r="G29" s="114">
        <v>7129163.1600000001</v>
      </c>
      <c r="H29" s="114">
        <v>5258229</v>
      </c>
      <c r="I29" s="114">
        <v>2179323.4500000002</v>
      </c>
      <c r="J29" s="114">
        <v>1485346.06</v>
      </c>
      <c r="K29" s="114">
        <v>0</v>
      </c>
      <c r="L29" s="114">
        <v>0</v>
      </c>
      <c r="M29" s="114">
        <v>0</v>
      </c>
      <c r="N29" s="114">
        <v>0</v>
      </c>
      <c r="O29" s="114">
        <f>SUM(C29,E29,G29,I29,K29,M29)</f>
        <v>9308486.6099999994</v>
      </c>
      <c r="P29" s="114">
        <f>SUM(D29,F29,H29,J29,L29,N29)</f>
        <v>6743575.0600000005</v>
      </c>
      <c r="Q29" s="44"/>
      <c r="R29" s="21"/>
      <c r="S29" s="21"/>
    </row>
    <row r="30" spans="1:19" s="22" customFormat="1" ht="39" thickBot="1" x14ac:dyDescent="0.3">
      <c r="A30" s="176" t="s">
        <v>341</v>
      </c>
      <c r="B30" s="113" t="s">
        <v>376</v>
      </c>
      <c r="C30" s="114">
        <v>0</v>
      </c>
      <c r="D30" s="114">
        <v>0</v>
      </c>
      <c r="E30" s="114">
        <v>0</v>
      </c>
      <c r="F30" s="114">
        <v>0</v>
      </c>
      <c r="G30" s="114">
        <v>514000</v>
      </c>
      <c r="H30" s="114">
        <v>436900</v>
      </c>
      <c r="I30" s="114">
        <v>1716701.08</v>
      </c>
      <c r="J30" s="114">
        <v>1459045.2</v>
      </c>
      <c r="K30" s="114">
        <v>0</v>
      </c>
      <c r="L30" s="114">
        <v>0</v>
      </c>
      <c r="M30" s="114">
        <v>0</v>
      </c>
      <c r="N30" s="114">
        <v>0</v>
      </c>
      <c r="O30" s="114">
        <f>SUM(C30,E30,G30,I30,K30,M30)</f>
        <v>2230701.08</v>
      </c>
      <c r="P30" s="114">
        <f>SUM(D30,F30,H30,J30,M30)</f>
        <v>1895945.2</v>
      </c>
      <c r="Q30" s="177"/>
      <c r="R30" s="21"/>
      <c r="S30" s="21"/>
    </row>
    <row r="31" spans="1:19" s="22" customFormat="1" ht="83.25" customHeight="1" thickBot="1" x14ac:dyDescent="0.3">
      <c r="A31" s="176" t="s">
        <v>342</v>
      </c>
      <c r="B31" s="113" t="s">
        <v>70</v>
      </c>
      <c r="C31" s="114">
        <v>0</v>
      </c>
      <c r="D31" s="114">
        <v>0</v>
      </c>
      <c r="E31" s="114">
        <v>0</v>
      </c>
      <c r="F31" s="114">
        <v>0</v>
      </c>
      <c r="G31" s="114">
        <v>227153</v>
      </c>
      <c r="H31" s="114">
        <v>193080</v>
      </c>
      <c r="I31" s="114">
        <v>0</v>
      </c>
      <c r="J31" s="114">
        <v>0</v>
      </c>
      <c r="K31" s="114">
        <v>113576.47</v>
      </c>
      <c r="L31" s="114">
        <v>96540</v>
      </c>
      <c r="M31" s="114">
        <v>0</v>
      </c>
      <c r="N31" s="114">
        <v>0</v>
      </c>
      <c r="O31" s="114">
        <f>SUM(G31,K31)</f>
        <v>340729.47</v>
      </c>
      <c r="P31" s="114">
        <f>SUM(H31,J31,L31)</f>
        <v>289620</v>
      </c>
      <c r="Q31" s="177"/>
      <c r="R31" s="21"/>
      <c r="S31" s="21"/>
    </row>
    <row r="32" spans="1:19" s="22" customFormat="1" ht="24" customHeight="1" x14ac:dyDescent="0.25">
      <c r="A32" s="674" t="s">
        <v>343</v>
      </c>
      <c r="B32" s="676" t="s">
        <v>377</v>
      </c>
      <c r="C32" s="672">
        <v>0</v>
      </c>
      <c r="D32" s="672">
        <v>0</v>
      </c>
      <c r="E32" s="672">
        <v>0</v>
      </c>
      <c r="F32" s="672">
        <v>0</v>
      </c>
      <c r="G32" s="672">
        <v>0</v>
      </c>
      <c r="H32" s="672">
        <v>0</v>
      </c>
      <c r="I32" s="672">
        <v>4997234</v>
      </c>
      <c r="J32" s="672">
        <v>4247649</v>
      </c>
      <c r="K32" s="672">
        <v>0</v>
      </c>
      <c r="L32" s="672">
        <v>0</v>
      </c>
      <c r="M32" s="672">
        <v>0</v>
      </c>
      <c r="N32" s="672">
        <v>0</v>
      </c>
      <c r="O32" s="672">
        <v>4997234</v>
      </c>
      <c r="P32" s="672">
        <v>4247649</v>
      </c>
      <c r="Q32" s="670"/>
    </row>
    <row r="33" spans="1:19" s="22" customFormat="1" ht="24" customHeight="1" x14ac:dyDescent="0.25">
      <c r="A33" s="679"/>
      <c r="B33" s="680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0"/>
      <c r="R33" s="21"/>
      <c r="S33" s="21"/>
    </row>
    <row r="34" spans="1:19" s="22" customFormat="1" ht="14.25" customHeight="1" thickBot="1" x14ac:dyDescent="0.3">
      <c r="A34" s="675"/>
      <c r="B34" s="677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0"/>
    </row>
    <row r="35" spans="1:19" s="22" customFormat="1" ht="56.25" customHeight="1" thickBot="1" x14ac:dyDescent="0.3">
      <c r="A35" s="131" t="s">
        <v>344</v>
      </c>
      <c r="B35" s="111" t="s">
        <v>75</v>
      </c>
      <c r="C35" s="132">
        <f t="shared" ref="C35:N35" si="9">C36+C37+C38+C40+C42+C43+C44+C45+C46+C47+C48</f>
        <v>0</v>
      </c>
      <c r="D35" s="132">
        <f t="shared" si="9"/>
        <v>0</v>
      </c>
      <c r="E35" s="132">
        <f>E36+E37+E38+E40+E42+E43+E44+E45+E46+E47+E48</f>
        <v>6541737.3100000005</v>
      </c>
      <c r="F35" s="132">
        <f t="shared" si="9"/>
        <v>5493673.25</v>
      </c>
      <c r="G35" s="132">
        <f>SUM(G36:G48)</f>
        <v>32462829.670000002</v>
      </c>
      <c r="H35" s="132">
        <f t="shared" si="9"/>
        <v>20794975.870000001</v>
      </c>
      <c r="I35" s="132">
        <f t="shared" si="9"/>
        <v>10375546.539999999</v>
      </c>
      <c r="J35" s="132">
        <f t="shared" si="9"/>
        <v>8248086.1699999999</v>
      </c>
      <c r="K35" s="132">
        <f>K36+K37+K38+K40+K42+K43+K44+K45+K46+K47+K48</f>
        <v>6096549.6699999999</v>
      </c>
      <c r="L35" s="132">
        <f t="shared" si="9"/>
        <v>5115263.38</v>
      </c>
      <c r="M35" s="132">
        <f t="shared" si="9"/>
        <v>0</v>
      </c>
      <c r="N35" s="132">
        <f t="shared" si="9"/>
        <v>0</v>
      </c>
      <c r="O35" s="132">
        <f>SUM(O36:O48)</f>
        <v>55476653.200000003</v>
      </c>
      <c r="P35" s="132">
        <f>SUM(P36:P48)</f>
        <v>39651998.670000002</v>
      </c>
      <c r="Q35" s="177"/>
      <c r="R35" s="21"/>
    </row>
    <row r="36" spans="1:19" s="22" customFormat="1" ht="68.25" customHeight="1" thickBot="1" x14ac:dyDescent="0.3">
      <c r="A36" s="176" t="s">
        <v>345</v>
      </c>
      <c r="B36" s="113" t="s">
        <v>77</v>
      </c>
      <c r="C36" s="114">
        <v>0</v>
      </c>
      <c r="D36" s="114">
        <v>0</v>
      </c>
      <c r="E36" s="114">
        <v>0</v>
      </c>
      <c r="F36" s="114">
        <v>0</v>
      </c>
      <c r="G36" s="114">
        <v>1327847.69</v>
      </c>
      <c r="H36" s="114">
        <v>1127123.77</v>
      </c>
      <c r="I36" s="114">
        <v>4738870.54</v>
      </c>
      <c r="J36" s="114">
        <v>3847566.58</v>
      </c>
      <c r="K36" s="114">
        <v>0</v>
      </c>
      <c r="L36" s="114">
        <v>0</v>
      </c>
      <c r="M36" s="114">
        <v>0</v>
      </c>
      <c r="N36" s="114">
        <v>0</v>
      </c>
      <c r="O36" s="114">
        <f>SUM(G36,I36,K36)</f>
        <v>6066718.2300000004</v>
      </c>
      <c r="P36" s="114">
        <f>SUM(L36,J36,H36)</f>
        <v>4974690.3499999996</v>
      </c>
      <c r="Q36" s="177"/>
      <c r="R36" s="21"/>
      <c r="S36" s="21"/>
    </row>
    <row r="37" spans="1:19" s="22" customFormat="1" ht="50.25" customHeight="1" thickBot="1" x14ac:dyDescent="0.3">
      <c r="A37" s="176" t="s">
        <v>346</v>
      </c>
      <c r="B37" s="113" t="s">
        <v>80</v>
      </c>
      <c r="C37" s="114">
        <v>0</v>
      </c>
      <c r="D37" s="114">
        <v>0</v>
      </c>
      <c r="E37" s="114">
        <v>4110566</v>
      </c>
      <c r="F37" s="114">
        <v>3493981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4110556</v>
      </c>
      <c r="P37" s="114">
        <v>3493981</v>
      </c>
      <c r="Q37" s="177"/>
      <c r="R37" s="21"/>
      <c r="S37" s="21"/>
    </row>
    <row r="38" spans="1:19" s="22" customFormat="1" ht="15" customHeight="1" x14ac:dyDescent="0.25">
      <c r="A38" s="674" t="s">
        <v>347</v>
      </c>
      <c r="B38" s="676" t="s">
        <v>83</v>
      </c>
      <c r="C38" s="672">
        <v>0</v>
      </c>
      <c r="D38" s="672">
        <v>0</v>
      </c>
      <c r="E38" s="672">
        <v>0</v>
      </c>
      <c r="F38" s="672">
        <v>0</v>
      </c>
      <c r="G38" s="672">
        <v>6176596.0499999998</v>
      </c>
      <c r="H38" s="672">
        <v>5250106.6500000004</v>
      </c>
      <c r="I38" s="672">
        <v>0</v>
      </c>
      <c r="J38" s="672">
        <v>0</v>
      </c>
      <c r="K38" s="672">
        <v>0</v>
      </c>
      <c r="L38" s="672">
        <v>0</v>
      </c>
      <c r="M38" s="672">
        <v>0</v>
      </c>
      <c r="N38" s="672">
        <v>0</v>
      </c>
      <c r="O38" s="672">
        <v>6176596.0499999998</v>
      </c>
      <c r="P38" s="672">
        <v>5250106.6500000004</v>
      </c>
      <c r="Q38" s="670"/>
    </row>
    <row r="39" spans="1:19" s="22" customFormat="1" ht="54" customHeight="1" thickBot="1" x14ac:dyDescent="0.3">
      <c r="A39" s="675"/>
      <c r="B39" s="677"/>
      <c r="C39" s="673"/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0"/>
      <c r="R39" s="21"/>
      <c r="S39" s="21"/>
    </row>
    <row r="40" spans="1:19" s="22" customFormat="1" x14ac:dyDescent="0.25">
      <c r="A40" s="674" t="s">
        <v>348</v>
      </c>
      <c r="B40" s="676" t="s">
        <v>85</v>
      </c>
      <c r="C40" s="672">
        <v>0</v>
      </c>
      <c r="D40" s="672">
        <v>0</v>
      </c>
      <c r="E40" s="672">
        <v>0</v>
      </c>
      <c r="F40" s="672">
        <v>0</v>
      </c>
      <c r="G40" s="672">
        <v>22220315.75</v>
      </c>
      <c r="H40" s="672">
        <v>12157189.07</v>
      </c>
      <c r="I40" s="672">
        <v>1171439.72</v>
      </c>
      <c r="J40" s="672">
        <v>745884.9</v>
      </c>
      <c r="K40" s="672">
        <v>0</v>
      </c>
      <c r="L40" s="672">
        <v>0</v>
      </c>
      <c r="M40" s="672">
        <v>0</v>
      </c>
      <c r="N40" s="672">
        <v>0</v>
      </c>
      <c r="O40" s="672">
        <f>SUM(G40,I40)</f>
        <v>23391755.469999999</v>
      </c>
      <c r="P40" s="672">
        <f>SUM(H40,J40)</f>
        <v>12903073.970000001</v>
      </c>
      <c r="Q40" s="670"/>
    </row>
    <row r="41" spans="1:19" s="22" customFormat="1" ht="48" customHeight="1" thickBot="1" x14ac:dyDescent="0.3">
      <c r="A41" s="675"/>
      <c r="B41" s="677"/>
      <c r="C41" s="673"/>
      <c r="D41" s="673"/>
      <c r="E41" s="673"/>
      <c r="F41" s="673"/>
      <c r="G41" s="673"/>
      <c r="H41" s="673"/>
      <c r="I41" s="673"/>
      <c r="J41" s="673"/>
      <c r="K41" s="673"/>
      <c r="L41" s="673"/>
      <c r="M41" s="673"/>
      <c r="N41" s="673"/>
      <c r="O41" s="673"/>
      <c r="P41" s="673"/>
      <c r="Q41" s="670"/>
      <c r="R41" s="21"/>
      <c r="S41" s="21"/>
    </row>
    <row r="42" spans="1:19" s="22" customFormat="1" ht="51.75" thickBot="1" x14ac:dyDescent="0.3">
      <c r="A42" s="474" t="s">
        <v>349</v>
      </c>
      <c r="B42" s="113" t="s">
        <v>87</v>
      </c>
      <c r="C42" s="114">
        <v>0</v>
      </c>
      <c r="D42" s="114">
        <v>0</v>
      </c>
      <c r="E42" s="114">
        <v>0</v>
      </c>
      <c r="F42" s="114">
        <v>0</v>
      </c>
      <c r="G42" s="114">
        <v>1318296.27</v>
      </c>
      <c r="H42" s="114">
        <v>1120551.82</v>
      </c>
      <c r="I42" s="114">
        <v>0</v>
      </c>
      <c r="J42" s="114">
        <v>0</v>
      </c>
      <c r="K42" s="114">
        <v>1889224.3</v>
      </c>
      <c r="L42" s="114">
        <v>1605840.13</v>
      </c>
      <c r="M42" s="114">
        <v>0</v>
      </c>
      <c r="N42" s="114">
        <v>0</v>
      </c>
      <c r="O42" s="114">
        <f>SUM(G42,K42)</f>
        <v>3207520.5700000003</v>
      </c>
      <c r="P42" s="114">
        <f>SUM(H42,L42)</f>
        <v>2726391.95</v>
      </c>
      <c r="Q42" s="177"/>
      <c r="R42" s="21"/>
      <c r="S42" s="21"/>
    </row>
    <row r="43" spans="1:19" s="22" customFormat="1" ht="39" thickBot="1" x14ac:dyDescent="0.3">
      <c r="A43" s="176" t="s">
        <v>350</v>
      </c>
      <c r="B43" s="113" t="s">
        <v>89</v>
      </c>
      <c r="C43" s="114">
        <v>0</v>
      </c>
      <c r="D43" s="114">
        <v>0</v>
      </c>
      <c r="E43" s="114">
        <v>0</v>
      </c>
      <c r="F43" s="114">
        <v>0</v>
      </c>
      <c r="G43" s="114">
        <v>75020</v>
      </c>
      <c r="H43" s="114">
        <v>63767</v>
      </c>
      <c r="I43" s="114">
        <v>0</v>
      </c>
      <c r="J43" s="114">
        <v>0</v>
      </c>
      <c r="K43" s="114">
        <v>1930747.06</v>
      </c>
      <c r="L43" s="114">
        <v>1641135</v>
      </c>
      <c r="M43" s="114">
        <v>0</v>
      </c>
      <c r="N43" s="114">
        <v>0</v>
      </c>
      <c r="O43" s="114">
        <f>SUM(E43,G43,K43)</f>
        <v>2005767.06</v>
      </c>
      <c r="P43" s="114">
        <f>SUM(F43,H43,J43,L43)</f>
        <v>1704902</v>
      </c>
      <c r="Q43" s="628"/>
      <c r="R43" s="21"/>
      <c r="S43" s="21"/>
    </row>
    <row r="44" spans="1:19" s="22" customFormat="1" ht="39" thickBot="1" x14ac:dyDescent="0.3">
      <c r="A44" s="371" t="s">
        <v>351</v>
      </c>
      <c r="B44" s="113" t="s">
        <v>92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2262823.5299999998</v>
      </c>
      <c r="J44" s="114">
        <v>1923400</v>
      </c>
      <c r="K44" s="114">
        <v>940513</v>
      </c>
      <c r="L44" s="114">
        <v>799436</v>
      </c>
      <c r="M44" s="114">
        <v>0</v>
      </c>
      <c r="N44" s="114">
        <v>0</v>
      </c>
      <c r="O44" s="114">
        <f>SUM(I44,K44)</f>
        <v>3203336.53</v>
      </c>
      <c r="P44" s="114">
        <f>SUM(J44,L44)</f>
        <v>2722836</v>
      </c>
      <c r="Q44" s="177"/>
      <c r="R44" s="21"/>
      <c r="S44" s="21"/>
    </row>
    <row r="45" spans="1:19" s="22" customFormat="1" ht="64.5" thickBot="1" x14ac:dyDescent="0.3">
      <c r="A45" s="176" t="s">
        <v>352</v>
      </c>
      <c r="B45" s="113" t="s">
        <v>95</v>
      </c>
      <c r="C45" s="114">
        <v>0</v>
      </c>
      <c r="D45" s="114">
        <v>0</v>
      </c>
      <c r="E45" s="114">
        <v>1336065.31</v>
      </c>
      <c r="F45" s="114">
        <v>1068852.25</v>
      </c>
      <c r="G45" s="114">
        <v>1336065.31</v>
      </c>
      <c r="H45" s="114">
        <v>1068852.25</v>
      </c>
      <c r="I45" s="114">
        <v>1336065.31</v>
      </c>
      <c r="J45" s="114">
        <v>1068852.25</v>
      </c>
      <c r="K45" s="114">
        <v>1336065.31</v>
      </c>
      <c r="L45" s="114">
        <v>1068852.25</v>
      </c>
      <c r="M45" s="114">
        <v>0</v>
      </c>
      <c r="N45" s="114">
        <v>0</v>
      </c>
      <c r="O45" s="114">
        <v>5344261.25</v>
      </c>
      <c r="P45" s="114">
        <v>4275409</v>
      </c>
      <c r="Q45" s="177"/>
      <c r="R45" s="21"/>
      <c r="S45" s="21"/>
    </row>
    <row r="46" spans="1:19" s="22" customFormat="1" ht="39" thickBot="1" x14ac:dyDescent="0.3">
      <c r="A46" s="176" t="s">
        <v>353</v>
      </c>
      <c r="B46" s="113" t="s">
        <v>98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866347.44</v>
      </c>
      <c r="J46" s="114">
        <v>662382.43999999994</v>
      </c>
      <c r="K46" s="114">
        <v>0</v>
      </c>
      <c r="L46" s="114">
        <v>0</v>
      </c>
      <c r="M46" s="114">
        <v>0</v>
      </c>
      <c r="N46" s="114">
        <v>0</v>
      </c>
      <c r="O46" s="114">
        <f>SUM(G46,I46)</f>
        <v>866347.44</v>
      </c>
      <c r="P46" s="114">
        <f>SUM(H46,J46)</f>
        <v>662382.43999999994</v>
      </c>
      <c r="Q46" s="177"/>
      <c r="R46" s="21"/>
      <c r="S46" s="21"/>
    </row>
    <row r="47" spans="1:19" s="22" customFormat="1" ht="51.75" thickBot="1" x14ac:dyDescent="0.3">
      <c r="A47" s="176" t="s">
        <v>354</v>
      </c>
      <c r="B47" s="113" t="s">
        <v>355</v>
      </c>
      <c r="C47" s="114">
        <v>0</v>
      </c>
      <c r="D47" s="114">
        <v>0</v>
      </c>
      <c r="E47" s="114">
        <v>0</v>
      </c>
      <c r="F47" s="114">
        <v>0</v>
      </c>
      <c r="G47" s="114">
        <v>8688.6</v>
      </c>
      <c r="H47" s="114">
        <v>7385.31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f>G47+I47+K47+M47</f>
        <v>8688.6</v>
      </c>
      <c r="P47" s="114">
        <f>H47+J47+L47+N47</f>
        <v>7385.31</v>
      </c>
      <c r="Q47" s="177"/>
      <c r="R47" s="21"/>
      <c r="S47" s="21"/>
    </row>
    <row r="48" spans="1:19" s="22" customFormat="1" ht="39" thickBot="1" x14ac:dyDescent="0.3">
      <c r="A48" s="176" t="s">
        <v>356</v>
      </c>
      <c r="B48" s="113" t="s">
        <v>104</v>
      </c>
      <c r="C48" s="114">
        <v>0</v>
      </c>
      <c r="D48" s="114">
        <v>0</v>
      </c>
      <c r="E48" s="114">
        <v>1095106</v>
      </c>
      <c r="F48" s="114">
        <v>930840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f>E48+G48+I48+K48+M48</f>
        <v>1095106</v>
      </c>
      <c r="P48" s="114">
        <f>F48+H48+J48+L48+N48</f>
        <v>930840</v>
      </c>
      <c r="Q48" s="177"/>
      <c r="R48" s="21"/>
      <c r="S48" s="21"/>
    </row>
    <row r="49" spans="1:19" s="22" customFormat="1" ht="15.75" thickBot="1" x14ac:dyDescent="0.3">
      <c r="A49" s="93"/>
      <c r="B49" s="43"/>
      <c r="C49" s="670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</row>
    <row r="50" spans="1:19" s="22" customFormat="1" ht="28.5" customHeight="1" thickBot="1" x14ac:dyDescent="0.3">
      <c r="A50" s="110"/>
      <c r="B50" s="117"/>
      <c r="C50" s="664">
        <v>2015</v>
      </c>
      <c r="D50" s="665"/>
      <c r="E50" s="664">
        <v>2016</v>
      </c>
      <c r="F50" s="665"/>
      <c r="G50" s="664">
        <v>2017</v>
      </c>
      <c r="H50" s="665"/>
      <c r="I50" s="664">
        <v>2018</v>
      </c>
      <c r="J50" s="665"/>
      <c r="K50" s="664">
        <v>2019</v>
      </c>
      <c r="L50" s="665"/>
      <c r="M50" s="664">
        <v>2020</v>
      </c>
      <c r="N50" s="665"/>
      <c r="O50" s="664" t="s">
        <v>322</v>
      </c>
      <c r="P50" s="665"/>
      <c r="Q50" s="118"/>
    </row>
    <row r="51" spans="1:19" s="22" customFormat="1" ht="15.75" thickBot="1" x14ac:dyDescent="0.3">
      <c r="A51" s="110"/>
      <c r="B51" s="117"/>
      <c r="C51" s="119" t="s">
        <v>175</v>
      </c>
      <c r="D51" s="119" t="s">
        <v>16</v>
      </c>
      <c r="E51" s="119" t="s">
        <v>175</v>
      </c>
      <c r="F51" s="119" t="s">
        <v>16</v>
      </c>
      <c r="G51" s="119" t="s">
        <v>175</v>
      </c>
      <c r="H51" s="119" t="s">
        <v>16</v>
      </c>
      <c r="I51" s="119" t="s">
        <v>175</v>
      </c>
      <c r="J51" s="119" t="s">
        <v>16</v>
      </c>
      <c r="K51" s="119" t="s">
        <v>175</v>
      </c>
      <c r="L51" s="119" t="s">
        <v>16</v>
      </c>
      <c r="M51" s="119" t="s">
        <v>175</v>
      </c>
      <c r="N51" s="119" t="s">
        <v>16</v>
      </c>
      <c r="O51" s="119" t="s">
        <v>175</v>
      </c>
      <c r="P51" s="666" t="s">
        <v>16</v>
      </c>
      <c r="Q51" s="667"/>
    </row>
    <row r="52" spans="1:19" s="22" customFormat="1" ht="15.75" thickBot="1" x14ac:dyDescent="0.3">
      <c r="A52" s="93"/>
      <c r="B52" s="43"/>
      <c r="C52" s="96">
        <f t="shared" ref="C52:N52" si="10">C8+C24</f>
        <v>0</v>
      </c>
      <c r="D52" s="96">
        <f t="shared" si="10"/>
        <v>0</v>
      </c>
      <c r="E52" s="96">
        <f>E8+E24</f>
        <v>9330914.8100000005</v>
      </c>
      <c r="F52" s="96">
        <f>F8+F24</f>
        <v>7855533.1100000003</v>
      </c>
      <c r="G52" s="96">
        <f t="shared" si="10"/>
        <v>63295675.129999995</v>
      </c>
      <c r="H52" s="96">
        <f t="shared" si="10"/>
        <v>45913299</v>
      </c>
      <c r="I52" s="96">
        <f t="shared" si="10"/>
        <v>35724420.43</v>
      </c>
      <c r="J52" s="96">
        <f t="shared" si="10"/>
        <v>28779504.990000002</v>
      </c>
      <c r="K52" s="96">
        <f t="shared" si="10"/>
        <v>19023730.650000002</v>
      </c>
      <c r="L52" s="96">
        <f t="shared" si="10"/>
        <v>16103366.219999999</v>
      </c>
      <c r="M52" s="96">
        <f t="shared" si="10"/>
        <v>0</v>
      </c>
      <c r="N52" s="96">
        <f t="shared" si="10"/>
        <v>0</v>
      </c>
      <c r="O52" s="96">
        <f>C52+E52+G52+I52+K52+M52</f>
        <v>127374741.02000001</v>
      </c>
      <c r="P52" s="668">
        <f>D52+F52+H52+J52+L52+N52</f>
        <v>98651703.319999993</v>
      </c>
      <c r="Q52" s="669"/>
    </row>
    <row r="53" spans="1:19" x14ac:dyDescent="0.25"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</row>
    <row r="54" spans="1:19" x14ac:dyDescent="0.25">
      <c r="P54" s="225"/>
    </row>
    <row r="55" spans="1:19" x14ac:dyDescent="0.25">
      <c r="E55" s="225"/>
      <c r="G55" s="225"/>
      <c r="P55" s="225"/>
      <c r="R55" s="21"/>
      <c r="S55" s="21"/>
    </row>
  </sheetData>
  <mergeCells count="85"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  <mergeCell ref="P14:P16"/>
    <mergeCell ref="Q14:Q16"/>
    <mergeCell ref="A32:A34"/>
    <mergeCell ref="B32:B34"/>
    <mergeCell ref="C32:C34"/>
    <mergeCell ref="D32:D34"/>
    <mergeCell ref="E32:E34"/>
    <mergeCell ref="F32:F34"/>
    <mergeCell ref="G32:G34"/>
    <mergeCell ref="H32:H34"/>
    <mergeCell ref="J14:J16"/>
    <mergeCell ref="K14:K16"/>
    <mergeCell ref="L14:L16"/>
    <mergeCell ref="M14:M16"/>
    <mergeCell ref="N14:N16"/>
    <mergeCell ref="O14:O16"/>
    <mergeCell ref="I32:I34"/>
    <mergeCell ref="J32:J34"/>
    <mergeCell ref="K32:K34"/>
    <mergeCell ref="L32:L34"/>
    <mergeCell ref="M32:M34"/>
    <mergeCell ref="A38:A39"/>
    <mergeCell ref="B38:B39"/>
    <mergeCell ref="C38:C39"/>
    <mergeCell ref="D38:D39"/>
    <mergeCell ref="E38:E39"/>
    <mergeCell ref="L38:L39"/>
    <mergeCell ref="M38:M39"/>
    <mergeCell ref="O32:O34"/>
    <mergeCell ref="P32:P34"/>
    <mergeCell ref="Q32:Q34"/>
    <mergeCell ref="N32:N34"/>
    <mergeCell ref="N38:N39"/>
    <mergeCell ref="O38:O39"/>
    <mergeCell ref="P38:P39"/>
    <mergeCell ref="Q38:Q39"/>
    <mergeCell ref="A40:A41"/>
    <mergeCell ref="B40:B41"/>
    <mergeCell ref="C40:C41"/>
    <mergeCell ref="D40:D41"/>
    <mergeCell ref="E40:E41"/>
    <mergeCell ref="H38:H39"/>
    <mergeCell ref="I38:I39"/>
    <mergeCell ref="J38:J39"/>
    <mergeCell ref="K38:K39"/>
    <mergeCell ref="F38:F39"/>
    <mergeCell ref="G38:G39"/>
    <mergeCell ref="C49:Q4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F40:F41"/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200"/>
  <sheetViews>
    <sheetView tabSelected="1" topLeftCell="A183" zoomScale="85" zoomScaleNormal="85" workbookViewId="0">
      <selection activeCell="R190" sqref="R190"/>
    </sheetView>
  </sheetViews>
  <sheetFormatPr defaultRowHeight="15" x14ac:dyDescent="0.25"/>
  <cols>
    <col min="1" max="1" width="11.85546875" style="187" customWidth="1"/>
    <col min="2" max="2" width="17.85546875" style="295" customWidth="1"/>
    <col min="3" max="3" width="14.28515625" style="295" customWidth="1"/>
    <col min="4" max="4" width="14.42578125" style="295" customWidth="1"/>
    <col min="5" max="5" width="17.85546875" style="295" customWidth="1"/>
    <col min="6" max="6" width="21" style="295" customWidth="1"/>
    <col min="7" max="9" width="9.140625" style="295"/>
    <col min="10" max="10" width="18.42578125" style="296" customWidth="1"/>
    <col min="11" max="11" width="14.85546875" style="296" customWidth="1"/>
    <col min="12" max="12" width="15.7109375" style="296" customWidth="1"/>
    <col min="13" max="13" width="15" style="296" customWidth="1"/>
    <col min="14" max="14" width="15.28515625" style="296" customWidth="1"/>
    <col min="15" max="15" width="19.5703125" style="296" customWidth="1"/>
    <col min="16" max="16" width="12.85546875" style="297" customWidth="1"/>
    <col min="17" max="17" width="13.7109375" style="297" customWidth="1"/>
    <col min="18" max="18" width="12.42578125" style="297" customWidth="1"/>
    <col min="19" max="19" width="13.28515625" style="297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87"/>
  </cols>
  <sheetData>
    <row r="3" spans="1:21" ht="15.75" x14ac:dyDescent="0.25">
      <c r="A3" s="181" t="s">
        <v>596</v>
      </c>
      <c r="B3" s="226"/>
      <c r="C3" s="226"/>
      <c r="D3" s="226"/>
      <c r="E3" s="226"/>
      <c r="F3" s="226"/>
      <c r="G3" s="226"/>
      <c r="H3" s="226"/>
      <c r="I3" s="226"/>
      <c r="J3" s="227"/>
      <c r="K3" s="227"/>
      <c r="L3" s="227"/>
      <c r="M3" s="227"/>
      <c r="N3" s="227"/>
      <c r="O3" s="227"/>
      <c r="P3" s="228"/>
      <c r="Q3" s="228"/>
      <c r="R3" s="228"/>
      <c r="S3" s="228"/>
      <c r="T3" s="7"/>
    </row>
    <row r="4" spans="1:21" ht="16.5" thickBot="1" x14ac:dyDescent="0.3">
      <c r="A4" s="179"/>
      <c r="B4" s="229"/>
      <c r="C4" s="229"/>
      <c r="D4" s="229"/>
      <c r="E4" s="229"/>
      <c r="F4" s="229"/>
      <c r="G4" s="229"/>
      <c r="H4" s="229"/>
      <c r="I4" s="229"/>
      <c r="J4" s="227"/>
      <c r="K4" s="227"/>
      <c r="L4" s="227"/>
      <c r="M4" s="227"/>
      <c r="N4" s="227"/>
      <c r="O4" s="227"/>
      <c r="P4" s="228"/>
      <c r="Q4" s="228"/>
      <c r="R4" s="228"/>
      <c r="S4" s="228"/>
      <c r="T4" s="7"/>
    </row>
    <row r="5" spans="1:21" ht="15.75" x14ac:dyDescent="0.25">
      <c r="A5" s="683" t="s">
        <v>21</v>
      </c>
      <c r="B5" s="684"/>
      <c r="C5" s="684"/>
      <c r="D5" s="684"/>
      <c r="E5" s="684"/>
      <c r="F5" s="684"/>
      <c r="G5" s="684"/>
      <c r="H5" s="684"/>
      <c r="I5" s="684"/>
      <c r="J5" s="685" t="s">
        <v>22</v>
      </c>
      <c r="K5" s="685"/>
      <c r="L5" s="685"/>
      <c r="M5" s="685"/>
      <c r="N5" s="685"/>
      <c r="O5" s="685"/>
      <c r="P5" s="684" t="s">
        <v>23</v>
      </c>
      <c r="Q5" s="684"/>
      <c r="R5" s="684"/>
      <c r="S5" s="686"/>
      <c r="T5" s="7"/>
    </row>
    <row r="6" spans="1:21" ht="94.5" x14ac:dyDescent="0.25">
      <c r="A6" s="195" t="s">
        <v>0</v>
      </c>
      <c r="B6" s="136" t="s">
        <v>1</v>
      </c>
      <c r="C6" s="135" t="s">
        <v>312</v>
      </c>
      <c r="D6" s="136" t="s">
        <v>2</v>
      </c>
      <c r="E6" s="135" t="s">
        <v>3</v>
      </c>
      <c r="F6" s="135" t="s">
        <v>4</v>
      </c>
      <c r="G6" s="136" t="s">
        <v>5</v>
      </c>
      <c r="H6" s="136" t="s">
        <v>9</v>
      </c>
      <c r="I6" s="136" t="s">
        <v>10</v>
      </c>
      <c r="J6" s="230" t="s">
        <v>11</v>
      </c>
      <c r="K6" s="231" t="s">
        <v>12</v>
      </c>
      <c r="L6" s="231" t="s">
        <v>13</v>
      </c>
      <c r="M6" s="230" t="s">
        <v>14</v>
      </c>
      <c r="N6" s="231" t="s">
        <v>15</v>
      </c>
      <c r="O6" s="230" t="s">
        <v>16</v>
      </c>
      <c r="P6" s="135" t="s">
        <v>17</v>
      </c>
      <c r="Q6" s="135" t="s">
        <v>18</v>
      </c>
      <c r="R6" s="135" t="s">
        <v>19</v>
      </c>
      <c r="S6" s="232" t="s">
        <v>20</v>
      </c>
      <c r="T6" s="7"/>
    </row>
    <row r="7" spans="1:21" s="8" customFormat="1" ht="119.25" customHeight="1" x14ac:dyDescent="0.25">
      <c r="A7" s="97" t="s">
        <v>24</v>
      </c>
      <c r="B7" s="233" t="s">
        <v>505</v>
      </c>
      <c r="C7" s="98"/>
      <c r="D7" s="98"/>
      <c r="E7" s="98"/>
      <c r="F7" s="98"/>
      <c r="G7" s="98"/>
      <c r="H7" s="98"/>
      <c r="I7" s="98"/>
      <c r="J7" s="234"/>
      <c r="K7" s="234"/>
      <c r="L7" s="234"/>
      <c r="M7" s="234"/>
      <c r="N7" s="234"/>
      <c r="O7" s="234"/>
      <c r="P7" s="235"/>
      <c r="Q7" s="235"/>
      <c r="R7" s="235"/>
      <c r="S7" s="236"/>
      <c r="T7" s="7"/>
    </row>
    <row r="8" spans="1:21" s="8" customFormat="1" ht="78.75" x14ac:dyDescent="0.25">
      <c r="A8" s="101" t="s">
        <v>25</v>
      </c>
      <c r="B8" s="237" t="s">
        <v>26</v>
      </c>
      <c r="C8" s="102"/>
      <c r="D8" s="102"/>
      <c r="E8" s="102"/>
      <c r="F8" s="102"/>
      <c r="G8" s="102"/>
      <c r="H8" s="102"/>
      <c r="I8" s="102"/>
      <c r="J8" s="238"/>
      <c r="K8" s="238"/>
      <c r="L8" s="238"/>
      <c r="M8" s="238"/>
      <c r="N8" s="238"/>
      <c r="O8" s="238"/>
      <c r="P8" s="239"/>
      <c r="Q8" s="239"/>
      <c r="R8" s="239"/>
      <c r="S8" s="240"/>
      <c r="T8" s="7"/>
    </row>
    <row r="9" spans="1:21" s="8" customFormat="1" ht="78.75" x14ac:dyDescent="0.25">
      <c r="A9" s="99" t="s">
        <v>27</v>
      </c>
      <c r="B9" s="201" t="s">
        <v>28</v>
      </c>
      <c r="C9" s="100"/>
      <c r="D9" s="100"/>
      <c r="E9" s="100"/>
      <c r="F9" s="100"/>
      <c r="G9" s="100"/>
      <c r="H9" s="100"/>
      <c r="I9" s="100"/>
      <c r="J9" s="202"/>
      <c r="K9" s="202"/>
      <c r="L9" s="202"/>
      <c r="M9" s="202"/>
      <c r="N9" s="202"/>
      <c r="O9" s="202"/>
      <c r="P9" s="203"/>
      <c r="Q9" s="203"/>
      <c r="R9" s="203"/>
      <c r="S9" s="241"/>
      <c r="T9" s="7"/>
    </row>
    <row r="10" spans="1:21" s="8" customFormat="1" ht="109.5" customHeight="1" x14ac:dyDescent="0.25">
      <c r="A10" s="6" t="s">
        <v>29</v>
      </c>
      <c r="B10" s="17" t="s">
        <v>877</v>
      </c>
      <c r="C10" s="45" t="s">
        <v>153</v>
      </c>
      <c r="D10" s="17" t="s">
        <v>130</v>
      </c>
      <c r="E10" s="45" t="s">
        <v>864</v>
      </c>
      <c r="F10" s="15" t="s">
        <v>865</v>
      </c>
      <c r="G10" s="15" t="s">
        <v>131</v>
      </c>
      <c r="H10" s="15"/>
      <c r="I10" s="15"/>
      <c r="J10" s="242">
        <v>886670.33</v>
      </c>
      <c r="K10" s="242">
        <v>133000.54999999999</v>
      </c>
      <c r="L10" s="242">
        <v>0</v>
      </c>
      <c r="M10" s="242">
        <v>0</v>
      </c>
      <c r="N10" s="242">
        <v>0</v>
      </c>
      <c r="O10" s="242">
        <v>753669.78</v>
      </c>
      <c r="P10" s="408" t="s">
        <v>802</v>
      </c>
      <c r="Q10" s="408" t="s">
        <v>866</v>
      </c>
      <c r="R10" s="408" t="s">
        <v>867</v>
      </c>
      <c r="S10" s="601">
        <v>2021</v>
      </c>
      <c r="T10" s="7"/>
    </row>
    <row r="11" spans="1:21" s="8" customFormat="1" ht="78.75" x14ac:dyDescent="0.25">
      <c r="A11" s="6" t="s">
        <v>30</v>
      </c>
      <c r="B11" s="17" t="s">
        <v>868</v>
      </c>
      <c r="C11" s="45" t="s">
        <v>372</v>
      </c>
      <c r="D11" s="17" t="s">
        <v>130</v>
      </c>
      <c r="E11" s="45" t="s">
        <v>372</v>
      </c>
      <c r="F11" s="15" t="s">
        <v>865</v>
      </c>
      <c r="G11" s="15" t="s">
        <v>131</v>
      </c>
      <c r="H11" s="15"/>
      <c r="I11" s="15"/>
      <c r="J11" s="242">
        <v>185560.07</v>
      </c>
      <c r="K11" s="242">
        <v>27834.02</v>
      </c>
      <c r="L11" s="242">
        <v>0</v>
      </c>
      <c r="M11" s="242">
        <v>0</v>
      </c>
      <c r="N11" s="242">
        <v>0</v>
      </c>
      <c r="O11" s="242">
        <v>157726.04999999999</v>
      </c>
      <c r="P11" s="408" t="s">
        <v>814</v>
      </c>
      <c r="Q11" s="408" t="s">
        <v>869</v>
      </c>
      <c r="R11" s="408" t="s">
        <v>870</v>
      </c>
      <c r="S11" s="601">
        <v>2020</v>
      </c>
      <c r="T11" s="7"/>
    </row>
    <row r="12" spans="1:21" s="8" customFormat="1" ht="193.5" customHeight="1" x14ac:dyDescent="0.25">
      <c r="A12" s="101" t="s">
        <v>31</v>
      </c>
      <c r="B12" s="237" t="s">
        <v>32</v>
      </c>
      <c r="C12" s="102"/>
      <c r="D12" s="102"/>
      <c r="E12" s="102"/>
      <c r="F12" s="102"/>
      <c r="G12" s="102"/>
      <c r="H12" s="102"/>
      <c r="I12" s="102"/>
      <c r="J12" s="238"/>
      <c r="K12" s="238"/>
      <c r="L12" s="238"/>
      <c r="M12" s="238"/>
      <c r="N12" s="238"/>
      <c r="O12" s="238"/>
      <c r="P12" s="239"/>
      <c r="Q12" s="239"/>
      <c r="R12" s="239"/>
      <c r="S12" s="240"/>
      <c r="T12" s="7"/>
    </row>
    <row r="13" spans="1:21" s="8" customFormat="1" ht="99" customHeight="1" x14ac:dyDescent="0.25">
      <c r="A13" s="99" t="s">
        <v>33</v>
      </c>
      <c r="B13" s="201" t="s">
        <v>34</v>
      </c>
      <c r="C13" s="100"/>
      <c r="D13" s="100"/>
      <c r="E13" s="100"/>
      <c r="F13" s="100"/>
      <c r="G13" s="100"/>
      <c r="H13" s="100"/>
      <c r="I13" s="100"/>
      <c r="J13" s="202"/>
      <c r="K13" s="202"/>
      <c r="L13" s="202"/>
      <c r="M13" s="202"/>
      <c r="N13" s="202"/>
      <c r="O13" s="202"/>
      <c r="P13" s="203"/>
      <c r="Q13" s="203"/>
      <c r="R13" s="203"/>
      <c r="S13" s="241"/>
      <c r="T13" s="7"/>
    </row>
    <row r="14" spans="1:21" s="8" customFormat="1" ht="126" x14ac:dyDescent="0.25">
      <c r="A14" s="6" t="s">
        <v>841</v>
      </c>
      <c r="B14" s="17" t="s">
        <v>842</v>
      </c>
      <c r="C14" s="17" t="s">
        <v>129</v>
      </c>
      <c r="D14" s="17" t="s">
        <v>445</v>
      </c>
      <c r="E14" s="17" t="s">
        <v>824</v>
      </c>
      <c r="F14" s="15" t="s">
        <v>446</v>
      </c>
      <c r="G14" s="15" t="s">
        <v>131</v>
      </c>
      <c r="H14" s="15"/>
      <c r="I14" s="15"/>
      <c r="J14" s="242">
        <v>128762.12</v>
      </c>
      <c r="K14" s="242">
        <v>9657.16</v>
      </c>
      <c r="L14" s="242">
        <v>9657.16</v>
      </c>
      <c r="M14" s="242">
        <v>0</v>
      </c>
      <c r="N14" s="242">
        <v>0</v>
      </c>
      <c r="O14" s="242">
        <v>109447.8</v>
      </c>
      <c r="P14" s="221" t="s">
        <v>439</v>
      </c>
      <c r="Q14" s="274" t="s">
        <v>190</v>
      </c>
      <c r="R14" s="157" t="s">
        <v>440</v>
      </c>
      <c r="S14" s="163">
        <v>2019</v>
      </c>
      <c r="T14" s="7"/>
      <c r="U14" s="244"/>
    </row>
    <row r="15" spans="1:21" s="8" customFormat="1" ht="80.25" customHeight="1" x14ac:dyDescent="0.25">
      <c r="A15" s="6" t="s">
        <v>843</v>
      </c>
      <c r="B15" s="45" t="s">
        <v>844</v>
      </c>
      <c r="C15" s="45" t="s">
        <v>436</v>
      </c>
      <c r="D15" s="45" t="s">
        <v>445</v>
      </c>
      <c r="E15" s="45" t="s">
        <v>827</v>
      </c>
      <c r="F15" s="47" t="s">
        <v>446</v>
      </c>
      <c r="G15" s="47" t="s">
        <v>131</v>
      </c>
      <c r="H15" s="47"/>
      <c r="I15" s="47"/>
      <c r="J15" s="153">
        <v>143430.45000000001</v>
      </c>
      <c r="K15" s="153">
        <v>68206.259999999995</v>
      </c>
      <c r="L15" s="153">
        <v>6099.26</v>
      </c>
      <c r="M15" s="153">
        <v>0</v>
      </c>
      <c r="N15" s="153">
        <v>0</v>
      </c>
      <c r="O15" s="160">
        <v>69124.929999999993</v>
      </c>
      <c r="P15" s="154" t="s">
        <v>439</v>
      </c>
      <c r="Q15" s="154" t="s">
        <v>211</v>
      </c>
      <c r="R15" s="157" t="s">
        <v>883</v>
      </c>
      <c r="S15" s="161">
        <v>2020</v>
      </c>
      <c r="T15" s="7"/>
      <c r="U15" s="244"/>
    </row>
    <row r="16" spans="1:21" s="8" customFormat="1" ht="82.5" customHeight="1" x14ac:dyDescent="0.25">
      <c r="A16" s="6" t="s">
        <v>845</v>
      </c>
      <c r="B16" s="45" t="s">
        <v>846</v>
      </c>
      <c r="C16" s="45" t="s">
        <v>153</v>
      </c>
      <c r="D16" s="45" t="s">
        <v>445</v>
      </c>
      <c r="E16" s="45" t="s">
        <v>154</v>
      </c>
      <c r="F16" s="47" t="s">
        <v>446</v>
      </c>
      <c r="G16" s="47" t="s">
        <v>131</v>
      </c>
      <c r="H16" s="47" t="s">
        <v>107</v>
      </c>
      <c r="I16" s="47"/>
      <c r="J16" s="153">
        <v>235487</v>
      </c>
      <c r="K16" s="153">
        <v>17661.53</v>
      </c>
      <c r="L16" s="153">
        <v>17661.52</v>
      </c>
      <c r="M16" s="153">
        <v>0</v>
      </c>
      <c r="N16" s="153">
        <v>0</v>
      </c>
      <c r="O16" s="160">
        <v>200163.95</v>
      </c>
      <c r="P16" s="154" t="s">
        <v>190</v>
      </c>
      <c r="Q16" s="154" t="s">
        <v>191</v>
      </c>
      <c r="R16" s="157" t="s">
        <v>210</v>
      </c>
      <c r="S16" s="161">
        <v>2020</v>
      </c>
      <c r="T16" s="7"/>
      <c r="U16" s="244"/>
    </row>
    <row r="17" spans="1:23" s="8" customFormat="1" ht="99" customHeight="1" x14ac:dyDescent="0.25">
      <c r="A17" s="6" t="s">
        <v>847</v>
      </c>
      <c r="B17" s="45" t="s">
        <v>448</v>
      </c>
      <c r="C17" s="45" t="s">
        <v>153</v>
      </c>
      <c r="D17" s="45" t="s">
        <v>445</v>
      </c>
      <c r="E17" s="45" t="s">
        <v>154</v>
      </c>
      <c r="F17" s="47" t="s">
        <v>446</v>
      </c>
      <c r="G17" s="47" t="s">
        <v>131</v>
      </c>
      <c r="H17" s="47" t="s">
        <v>107</v>
      </c>
      <c r="I17" s="47"/>
      <c r="J17" s="153">
        <v>400086.64</v>
      </c>
      <c r="K17" s="153">
        <v>30086.639999999999</v>
      </c>
      <c r="L17" s="153">
        <v>30000</v>
      </c>
      <c r="M17" s="153">
        <v>0</v>
      </c>
      <c r="N17" s="153">
        <v>0</v>
      </c>
      <c r="O17" s="160">
        <v>340000</v>
      </c>
      <c r="P17" s="154" t="s">
        <v>190</v>
      </c>
      <c r="Q17" s="154" t="s">
        <v>191</v>
      </c>
      <c r="R17" s="157" t="s">
        <v>210</v>
      </c>
      <c r="S17" s="161">
        <v>2020</v>
      </c>
      <c r="T17" s="7"/>
    </row>
    <row r="18" spans="1:23" s="8" customFormat="1" ht="110.25" x14ac:dyDescent="0.25">
      <c r="A18" s="6" t="s">
        <v>848</v>
      </c>
      <c r="B18" s="33" t="s">
        <v>849</v>
      </c>
      <c r="C18" s="45" t="s">
        <v>398</v>
      </c>
      <c r="D18" s="45" t="s">
        <v>445</v>
      </c>
      <c r="E18" s="45" t="s">
        <v>148</v>
      </c>
      <c r="F18" s="40" t="s">
        <v>446</v>
      </c>
      <c r="G18" s="47" t="s">
        <v>131</v>
      </c>
      <c r="H18" s="47"/>
      <c r="I18" s="47"/>
      <c r="J18" s="153">
        <v>260487.6</v>
      </c>
      <c r="K18" s="153">
        <v>83975.21</v>
      </c>
      <c r="L18" s="153">
        <v>14311.81</v>
      </c>
      <c r="M18" s="153">
        <v>0</v>
      </c>
      <c r="N18" s="153">
        <v>0</v>
      </c>
      <c r="O18" s="160">
        <v>162200.57999999999</v>
      </c>
      <c r="P18" s="154" t="s">
        <v>190</v>
      </c>
      <c r="Q18" s="154" t="s">
        <v>191</v>
      </c>
      <c r="R18" s="157" t="s">
        <v>210</v>
      </c>
      <c r="S18" s="161">
        <v>2020</v>
      </c>
      <c r="T18" s="7"/>
      <c r="U18" s="249"/>
    </row>
    <row r="19" spans="1:23" s="8" customFormat="1" ht="63" x14ac:dyDescent="0.25">
      <c r="A19" s="6" t="s">
        <v>850</v>
      </c>
      <c r="B19" s="45" t="s">
        <v>1036</v>
      </c>
      <c r="C19" s="45" t="s">
        <v>372</v>
      </c>
      <c r="D19" s="45" t="s">
        <v>445</v>
      </c>
      <c r="E19" s="45" t="s">
        <v>370</v>
      </c>
      <c r="F19" s="47" t="s">
        <v>443</v>
      </c>
      <c r="G19" s="47" t="s">
        <v>131</v>
      </c>
      <c r="H19" s="47"/>
      <c r="I19" s="47"/>
      <c r="J19" s="153">
        <v>174266.58</v>
      </c>
      <c r="K19" s="153">
        <v>110155.22</v>
      </c>
      <c r="L19" s="153">
        <v>9719.57</v>
      </c>
      <c r="M19" s="153">
        <v>0</v>
      </c>
      <c r="N19" s="153">
        <v>0</v>
      </c>
      <c r="O19" s="160">
        <v>110155.22</v>
      </c>
      <c r="P19" s="154" t="s">
        <v>190</v>
      </c>
      <c r="Q19" s="154" t="s">
        <v>191</v>
      </c>
      <c r="R19" s="157" t="s">
        <v>209</v>
      </c>
      <c r="S19" s="161">
        <v>2020</v>
      </c>
      <c r="T19" s="7"/>
      <c r="U19" s="249"/>
    </row>
    <row r="20" spans="1:23" s="8" customFormat="1" ht="94.5" x14ac:dyDescent="0.25">
      <c r="A20" s="6" t="s">
        <v>851</v>
      </c>
      <c r="B20" s="45" t="s">
        <v>852</v>
      </c>
      <c r="C20" s="45" t="s">
        <v>359</v>
      </c>
      <c r="D20" s="45" t="s">
        <v>445</v>
      </c>
      <c r="E20" s="45" t="s">
        <v>361</v>
      </c>
      <c r="F20" s="47" t="s">
        <v>446</v>
      </c>
      <c r="G20" s="47" t="s">
        <v>131</v>
      </c>
      <c r="H20" s="47"/>
      <c r="I20" s="47"/>
      <c r="J20" s="153">
        <v>162522.17000000001</v>
      </c>
      <c r="K20" s="153">
        <v>17022.77</v>
      </c>
      <c r="L20" s="153">
        <v>11797.23</v>
      </c>
      <c r="M20" s="153">
        <v>0</v>
      </c>
      <c r="N20" s="153">
        <v>0</v>
      </c>
      <c r="O20" s="160">
        <v>133702.17000000001</v>
      </c>
      <c r="P20" s="154" t="s">
        <v>439</v>
      </c>
      <c r="Q20" s="154" t="s">
        <v>191</v>
      </c>
      <c r="R20" s="157" t="s">
        <v>211</v>
      </c>
      <c r="S20" s="161">
        <v>2019</v>
      </c>
      <c r="T20" s="7"/>
    </row>
    <row r="21" spans="1:23" s="8" customFormat="1" ht="78.75" x14ac:dyDescent="0.25">
      <c r="A21" s="99" t="s">
        <v>35</v>
      </c>
      <c r="B21" s="201" t="s">
        <v>36</v>
      </c>
      <c r="C21" s="100"/>
      <c r="D21" s="100"/>
      <c r="E21" s="100"/>
      <c r="F21" s="100"/>
      <c r="G21" s="100"/>
      <c r="H21" s="100"/>
      <c r="I21" s="100"/>
      <c r="J21" s="246"/>
      <c r="K21" s="246"/>
      <c r="L21" s="246"/>
      <c r="M21" s="246"/>
      <c r="N21" s="246"/>
      <c r="O21" s="246"/>
      <c r="P21" s="247"/>
      <c r="Q21" s="247"/>
      <c r="R21" s="247"/>
      <c r="S21" s="248"/>
      <c r="T21" s="7"/>
    </row>
    <row r="22" spans="1:23" s="8" customFormat="1" ht="78.75" x14ac:dyDescent="0.25">
      <c r="A22" s="6" t="s">
        <v>822</v>
      </c>
      <c r="B22" s="33" t="s">
        <v>823</v>
      </c>
      <c r="C22" s="45" t="s">
        <v>129</v>
      </c>
      <c r="D22" s="45" t="s">
        <v>445</v>
      </c>
      <c r="E22" s="45" t="s">
        <v>824</v>
      </c>
      <c r="F22" s="40" t="s">
        <v>449</v>
      </c>
      <c r="G22" s="47" t="s">
        <v>131</v>
      </c>
      <c r="H22" s="47"/>
      <c r="I22" s="40"/>
      <c r="J22" s="388">
        <v>188899</v>
      </c>
      <c r="K22" s="389">
        <v>14168</v>
      </c>
      <c r="L22" s="388">
        <v>14167</v>
      </c>
      <c r="M22" s="388">
        <v>0</v>
      </c>
      <c r="N22" s="388">
        <v>0</v>
      </c>
      <c r="O22" s="388">
        <v>160564</v>
      </c>
      <c r="P22" s="154" t="s">
        <v>206</v>
      </c>
      <c r="Q22" s="154" t="s">
        <v>439</v>
      </c>
      <c r="R22" s="692" t="s">
        <v>201</v>
      </c>
      <c r="S22" s="161">
        <v>2019</v>
      </c>
      <c r="T22" s="7"/>
      <c r="U22" s="244">
        <f>SUM(U23)</f>
        <v>0</v>
      </c>
      <c r="W22" s="249"/>
    </row>
    <row r="23" spans="1:23" s="8" customFormat="1" ht="146.25" customHeight="1" x14ac:dyDescent="0.25">
      <c r="A23" s="6" t="s">
        <v>825</v>
      </c>
      <c r="B23" s="33" t="s">
        <v>826</v>
      </c>
      <c r="C23" s="33" t="s">
        <v>436</v>
      </c>
      <c r="D23" s="33" t="s">
        <v>445</v>
      </c>
      <c r="E23" s="33" t="s">
        <v>827</v>
      </c>
      <c r="F23" s="40" t="s">
        <v>449</v>
      </c>
      <c r="G23" s="40" t="s">
        <v>131</v>
      </c>
      <c r="H23" s="40"/>
      <c r="I23" s="40"/>
      <c r="J23" s="388">
        <v>143105.32</v>
      </c>
      <c r="K23" s="390">
        <v>10732.91</v>
      </c>
      <c r="L23" s="388">
        <v>10732.89</v>
      </c>
      <c r="M23" s="388">
        <v>0</v>
      </c>
      <c r="N23" s="388">
        <v>0</v>
      </c>
      <c r="O23" s="390">
        <v>121639.52</v>
      </c>
      <c r="P23" s="269" t="s">
        <v>206</v>
      </c>
      <c r="Q23" s="269" t="s">
        <v>439</v>
      </c>
      <c r="R23" s="692" t="s">
        <v>201</v>
      </c>
      <c r="S23" s="270">
        <v>2019</v>
      </c>
      <c r="T23" s="7"/>
      <c r="U23" s="244"/>
      <c r="W23" s="249"/>
    </row>
    <row r="24" spans="1:23" s="8" customFormat="1" ht="99.75" customHeight="1" x14ac:dyDescent="0.25">
      <c r="A24" s="6" t="s">
        <v>828</v>
      </c>
      <c r="B24" s="33" t="s">
        <v>829</v>
      </c>
      <c r="C24" s="33" t="s">
        <v>153</v>
      </c>
      <c r="D24" s="33" t="s">
        <v>445</v>
      </c>
      <c r="E24" s="33" t="s">
        <v>154</v>
      </c>
      <c r="F24" s="40" t="s">
        <v>449</v>
      </c>
      <c r="G24" s="40" t="s">
        <v>131</v>
      </c>
      <c r="H24" s="40" t="s">
        <v>107</v>
      </c>
      <c r="I24" s="40"/>
      <c r="J24" s="388">
        <f t="array" ref="J24">SUM(ROUND(K24:O24,2))</f>
        <v>764065</v>
      </c>
      <c r="K24" s="388">
        <v>57304.88</v>
      </c>
      <c r="L24" s="388">
        <v>57304.87</v>
      </c>
      <c r="M24" s="388">
        <v>0</v>
      </c>
      <c r="N24" s="388">
        <v>0</v>
      </c>
      <c r="O24" s="390">
        <v>649455.25</v>
      </c>
      <c r="P24" s="269" t="s">
        <v>206</v>
      </c>
      <c r="Q24" s="269" t="s">
        <v>439</v>
      </c>
      <c r="R24" s="692" t="s">
        <v>209</v>
      </c>
      <c r="S24" s="270">
        <v>2021</v>
      </c>
      <c r="T24" s="7"/>
    </row>
    <row r="25" spans="1:23" s="8" customFormat="1" ht="87" customHeight="1" x14ac:dyDescent="0.25">
      <c r="A25" s="6" t="s">
        <v>830</v>
      </c>
      <c r="B25" s="11" t="s">
        <v>831</v>
      </c>
      <c r="C25" s="33" t="s">
        <v>398</v>
      </c>
      <c r="D25" s="33" t="s">
        <v>445</v>
      </c>
      <c r="E25" s="33" t="s">
        <v>739</v>
      </c>
      <c r="F25" s="40" t="s">
        <v>449</v>
      </c>
      <c r="G25" s="11" t="s">
        <v>131</v>
      </c>
      <c r="H25" s="11"/>
      <c r="I25" s="11"/>
      <c r="J25" s="388">
        <v>200697.9</v>
      </c>
      <c r="K25" s="388">
        <v>15052.36</v>
      </c>
      <c r="L25" s="388">
        <v>15052.33</v>
      </c>
      <c r="M25" s="388">
        <v>0</v>
      </c>
      <c r="N25" s="388">
        <v>0</v>
      </c>
      <c r="O25" s="388">
        <v>170593.21</v>
      </c>
      <c r="P25" s="411" t="s">
        <v>206</v>
      </c>
      <c r="Q25" s="411" t="s">
        <v>439</v>
      </c>
      <c r="R25" s="692" t="s">
        <v>440</v>
      </c>
      <c r="S25" s="391">
        <v>2019</v>
      </c>
      <c r="T25" s="7"/>
    </row>
    <row r="26" spans="1:23" s="8" customFormat="1" ht="74.25" customHeight="1" x14ac:dyDescent="0.25">
      <c r="A26" s="6" t="s">
        <v>832</v>
      </c>
      <c r="B26" s="33" t="s">
        <v>833</v>
      </c>
      <c r="C26" s="33" t="s">
        <v>372</v>
      </c>
      <c r="D26" s="62" t="s">
        <v>445</v>
      </c>
      <c r="E26" s="33" t="s">
        <v>372</v>
      </c>
      <c r="F26" s="189" t="s">
        <v>449</v>
      </c>
      <c r="G26" s="189" t="s">
        <v>131</v>
      </c>
      <c r="H26" s="40"/>
      <c r="I26" s="40"/>
      <c r="J26" s="388">
        <v>202216.56</v>
      </c>
      <c r="K26" s="388">
        <v>15166.25</v>
      </c>
      <c r="L26" s="388">
        <v>15166.24</v>
      </c>
      <c r="M26" s="388">
        <v>0</v>
      </c>
      <c r="N26" s="388">
        <v>0</v>
      </c>
      <c r="O26" s="388">
        <v>171884.07</v>
      </c>
      <c r="P26" s="269" t="s">
        <v>203</v>
      </c>
      <c r="Q26" s="269" t="s">
        <v>439</v>
      </c>
      <c r="R26" s="692" t="s">
        <v>209</v>
      </c>
      <c r="S26" s="270">
        <v>2021</v>
      </c>
      <c r="T26" s="7"/>
    </row>
    <row r="27" spans="1:23" s="8" customFormat="1" ht="156" customHeight="1" thickBot="1" x14ac:dyDescent="0.3">
      <c r="A27" s="6" t="s">
        <v>834</v>
      </c>
      <c r="B27" s="54" t="s">
        <v>835</v>
      </c>
      <c r="C27" s="54" t="s">
        <v>359</v>
      </c>
      <c r="D27" s="52" t="s">
        <v>445</v>
      </c>
      <c r="E27" s="54" t="s">
        <v>361</v>
      </c>
      <c r="F27" s="373" t="s">
        <v>449</v>
      </c>
      <c r="G27" s="373" t="s">
        <v>131</v>
      </c>
      <c r="H27" s="392"/>
      <c r="I27" s="392"/>
      <c r="J27" s="393">
        <v>237438</v>
      </c>
      <c r="K27" s="394">
        <v>17807.849999999999</v>
      </c>
      <c r="L27" s="394">
        <v>17807.849999999999</v>
      </c>
      <c r="M27" s="393">
        <v>0</v>
      </c>
      <c r="N27" s="393">
        <v>0</v>
      </c>
      <c r="O27" s="393">
        <v>201822.3</v>
      </c>
      <c r="P27" s="412" t="s">
        <v>206</v>
      </c>
      <c r="Q27" s="412" t="s">
        <v>439</v>
      </c>
      <c r="R27" s="692" t="s">
        <v>201</v>
      </c>
      <c r="S27" s="632" t="s">
        <v>512</v>
      </c>
      <c r="T27" s="7"/>
    </row>
    <row r="28" spans="1:23" s="8" customFormat="1" ht="78.75" x14ac:dyDescent="0.25">
      <c r="A28" s="99" t="s">
        <v>37</v>
      </c>
      <c r="B28" s="201" t="s">
        <v>38</v>
      </c>
      <c r="C28" s="100"/>
      <c r="D28" s="100"/>
      <c r="E28" s="100"/>
      <c r="F28" s="100"/>
      <c r="G28" s="100"/>
      <c r="H28" s="100"/>
      <c r="I28" s="100"/>
      <c r="J28" s="246"/>
      <c r="K28" s="246"/>
      <c r="L28" s="246"/>
      <c r="M28" s="246"/>
      <c r="N28" s="246"/>
      <c r="O28" s="246"/>
      <c r="P28" s="247"/>
      <c r="Q28" s="247"/>
      <c r="R28" s="247"/>
      <c r="S28" s="248"/>
      <c r="T28" s="7"/>
    </row>
    <row r="29" spans="1:23" s="8" customFormat="1" ht="216" customHeight="1" x14ac:dyDescent="0.25">
      <c r="A29" s="6" t="s">
        <v>39</v>
      </c>
      <c r="B29" s="17" t="s">
        <v>810</v>
      </c>
      <c r="C29" s="17" t="s">
        <v>129</v>
      </c>
      <c r="D29" s="17" t="s">
        <v>445</v>
      </c>
      <c r="E29" s="17" t="s">
        <v>313</v>
      </c>
      <c r="F29" s="15" t="s">
        <v>362</v>
      </c>
      <c r="G29" s="15" t="s">
        <v>131</v>
      </c>
      <c r="H29" s="17" t="s">
        <v>107</v>
      </c>
      <c r="I29" s="17"/>
      <c r="J29" s="156">
        <v>210661.96</v>
      </c>
      <c r="K29" s="156">
        <v>63910.46</v>
      </c>
      <c r="L29" s="156">
        <v>0</v>
      </c>
      <c r="M29" s="156">
        <v>0</v>
      </c>
      <c r="N29" s="156">
        <v>0</v>
      </c>
      <c r="O29" s="156">
        <v>146751.5</v>
      </c>
      <c r="P29" s="157" t="s">
        <v>422</v>
      </c>
      <c r="Q29" s="157" t="s">
        <v>439</v>
      </c>
      <c r="R29" s="692" t="s">
        <v>447</v>
      </c>
      <c r="S29" s="158" t="s">
        <v>512</v>
      </c>
      <c r="T29" s="7"/>
    </row>
    <row r="30" spans="1:23" s="8" customFormat="1" ht="141.75" customHeight="1" x14ac:dyDescent="0.25">
      <c r="A30" s="6" t="s">
        <v>371</v>
      </c>
      <c r="B30" s="17" t="s">
        <v>812</v>
      </c>
      <c r="C30" s="17" t="s">
        <v>436</v>
      </c>
      <c r="D30" s="17" t="s">
        <v>445</v>
      </c>
      <c r="E30" s="17" t="s">
        <v>314</v>
      </c>
      <c r="F30" s="15" t="s">
        <v>362</v>
      </c>
      <c r="G30" s="15" t="s">
        <v>131</v>
      </c>
      <c r="H30" s="15" t="s">
        <v>107</v>
      </c>
      <c r="I30" s="15"/>
      <c r="J30" s="153">
        <v>135280.68</v>
      </c>
      <c r="K30" s="153">
        <v>22257.84</v>
      </c>
      <c r="L30" s="153">
        <v>0</v>
      </c>
      <c r="M30" s="153">
        <v>0</v>
      </c>
      <c r="N30" s="153">
        <v>0</v>
      </c>
      <c r="O30" s="153">
        <v>113022.84</v>
      </c>
      <c r="P30" s="159" t="s">
        <v>793</v>
      </c>
      <c r="Q30" s="159" t="s">
        <v>794</v>
      </c>
      <c r="R30" s="692" t="s">
        <v>191</v>
      </c>
      <c r="S30" s="39">
        <v>2019</v>
      </c>
      <c r="T30" s="7"/>
      <c r="U30" s="249"/>
    </row>
    <row r="31" spans="1:23" s="8" customFormat="1" ht="146.25" customHeight="1" x14ac:dyDescent="0.25">
      <c r="A31" s="6" t="s">
        <v>524</v>
      </c>
      <c r="B31" s="45" t="s">
        <v>806</v>
      </c>
      <c r="C31" s="45" t="s">
        <v>153</v>
      </c>
      <c r="D31" s="45" t="s">
        <v>445</v>
      </c>
      <c r="E31" s="45" t="s">
        <v>154</v>
      </c>
      <c r="F31" s="47" t="s">
        <v>450</v>
      </c>
      <c r="G31" s="47" t="s">
        <v>131</v>
      </c>
      <c r="H31" s="47" t="s">
        <v>107</v>
      </c>
      <c r="I31" s="47"/>
      <c r="J31" s="153">
        <v>156208.51999999999</v>
      </c>
      <c r="K31" s="160">
        <v>23431.27</v>
      </c>
      <c r="L31" s="153">
        <v>0</v>
      </c>
      <c r="M31" s="153">
        <v>0</v>
      </c>
      <c r="N31" s="153">
        <v>0</v>
      </c>
      <c r="O31" s="160">
        <v>132777.25</v>
      </c>
      <c r="P31" s="154" t="s">
        <v>439</v>
      </c>
      <c r="Q31" s="154" t="s">
        <v>447</v>
      </c>
      <c r="R31" s="692" t="s">
        <v>447</v>
      </c>
      <c r="S31" s="161">
        <v>2019</v>
      </c>
      <c r="T31" s="7"/>
    </row>
    <row r="32" spans="1:23" s="8" customFormat="1" ht="88.5" customHeight="1" x14ac:dyDescent="0.25">
      <c r="A32" s="6" t="s">
        <v>525</v>
      </c>
      <c r="B32" s="17" t="s">
        <v>795</v>
      </c>
      <c r="C32" s="17" t="s">
        <v>372</v>
      </c>
      <c r="D32" s="17" t="s">
        <v>360</v>
      </c>
      <c r="E32" s="17" t="s">
        <v>370</v>
      </c>
      <c r="F32" s="15" t="s">
        <v>362</v>
      </c>
      <c r="G32" s="15" t="s">
        <v>131</v>
      </c>
      <c r="H32" s="15" t="s">
        <v>107</v>
      </c>
      <c r="I32" s="15"/>
      <c r="J32" s="153">
        <v>226384.2</v>
      </c>
      <c r="K32" s="153">
        <v>33947.629999999997</v>
      </c>
      <c r="L32" s="153">
        <v>0</v>
      </c>
      <c r="M32" s="153">
        <v>0</v>
      </c>
      <c r="N32" s="153">
        <v>0</v>
      </c>
      <c r="O32" s="153">
        <v>192436.57</v>
      </c>
      <c r="P32" s="162" t="s">
        <v>793</v>
      </c>
      <c r="Q32" s="162" t="s">
        <v>796</v>
      </c>
      <c r="R32" s="692" t="s">
        <v>447</v>
      </c>
      <c r="S32" s="163">
        <v>2019</v>
      </c>
      <c r="T32" s="7"/>
    </row>
    <row r="33" spans="1:21" s="8" customFormat="1" ht="87.75" customHeight="1" x14ac:dyDescent="0.25">
      <c r="A33" s="6" t="s">
        <v>526</v>
      </c>
      <c r="B33" s="17" t="s">
        <v>790</v>
      </c>
      <c r="C33" s="17" t="s">
        <v>359</v>
      </c>
      <c r="D33" s="17" t="s">
        <v>360</v>
      </c>
      <c r="E33" s="17" t="s">
        <v>361</v>
      </c>
      <c r="F33" s="15" t="s">
        <v>362</v>
      </c>
      <c r="G33" s="15" t="s">
        <v>131</v>
      </c>
      <c r="H33" s="15" t="s">
        <v>107</v>
      </c>
      <c r="I33" s="15"/>
      <c r="J33" s="153">
        <v>435447.24</v>
      </c>
      <c r="K33" s="153">
        <v>65317.09</v>
      </c>
      <c r="L33" s="153">
        <v>0</v>
      </c>
      <c r="M33" s="153">
        <v>0</v>
      </c>
      <c r="N33" s="153">
        <v>0</v>
      </c>
      <c r="O33" s="153">
        <v>370130.15</v>
      </c>
      <c r="P33" s="162" t="s">
        <v>811</v>
      </c>
      <c r="Q33" s="162" t="s">
        <v>792</v>
      </c>
      <c r="R33" s="692" t="s">
        <v>201</v>
      </c>
      <c r="S33" s="163">
        <v>2019</v>
      </c>
      <c r="T33" s="7"/>
      <c r="U33" s="249"/>
    </row>
    <row r="34" spans="1:21" s="8" customFormat="1" ht="112.5" customHeight="1" x14ac:dyDescent="0.25">
      <c r="A34" s="6" t="s">
        <v>797</v>
      </c>
      <c r="B34" s="17" t="s">
        <v>798</v>
      </c>
      <c r="C34" s="17" t="s">
        <v>799</v>
      </c>
      <c r="D34" s="17" t="s">
        <v>360</v>
      </c>
      <c r="E34" s="17" t="s">
        <v>148</v>
      </c>
      <c r="F34" s="15" t="s">
        <v>362</v>
      </c>
      <c r="G34" s="15" t="s">
        <v>131</v>
      </c>
      <c r="H34" s="15"/>
      <c r="I34" s="15"/>
      <c r="J34" s="153">
        <v>165920.54</v>
      </c>
      <c r="K34" s="153">
        <v>24888.080000000002</v>
      </c>
      <c r="L34" s="153">
        <v>0</v>
      </c>
      <c r="M34" s="153">
        <v>0</v>
      </c>
      <c r="N34" s="153">
        <v>0</v>
      </c>
      <c r="O34" s="153">
        <v>141032.46</v>
      </c>
      <c r="P34" s="162" t="s">
        <v>800</v>
      </c>
      <c r="Q34" s="162" t="s">
        <v>801</v>
      </c>
      <c r="R34" s="692" t="s">
        <v>447</v>
      </c>
      <c r="S34" s="163">
        <v>2018</v>
      </c>
      <c r="T34" s="7"/>
      <c r="U34" s="249"/>
    </row>
    <row r="35" spans="1:21" s="8" customFormat="1" ht="126" x14ac:dyDescent="0.25">
      <c r="A35" s="101" t="s">
        <v>40</v>
      </c>
      <c r="B35" s="237" t="s">
        <v>41</v>
      </c>
      <c r="C35" s="102"/>
      <c r="D35" s="102"/>
      <c r="E35" s="102"/>
      <c r="F35" s="102"/>
      <c r="G35" s="102"/>
      <c r="H35" s="102"/>
      <c r="I35" s="102"/>
      <c r="J35" s="250"/>
      <c r="K35" s="250"/>
      <c r="L35" s="250"/>
      <c r="M35" s="250"/>
      <c r="N35" s="250"/>
      <c r="O35" s="250"/>
      <c r="P35" s="251"/>
      <c r="Q35" s="251"/>
      <c r="R35" s="251"/>
      <c r="S35" s="252"/>
      <c r="T35" s="7"/>
    </row>
    <row r="36" spans="1:21" s="8" customFormat="1" ht="94.5" x14ac:dyDescent="0.25">
      <c r="A36" s="99" t="s">
        <v>42</v>
      </c>
      <c r="B36" s="201" t="s">
        <v>43</v>
      </c>
      <c r="C36" s="100"/>
      <c r="D36" s="100"/>
      <c r="E36" s="100"/>
      <c r="F36" s="100"/>
      <c r="G36" s="100"/>
      <c r="H36" s="100"/>
      <c r="I36" s="100"/>
      <c r="J36" s="246"/>
      <c r="K36" s="246"/>
      <c r="L36" s="246"/>
      <c r="M36" s="246"/>
      <c r="N36" s="246"/>
      <c r="O36" s="246"/>
      <c r="P36" s="247"/>
      <c r="Q36" s="247"/>
      <c r="R36" s="247"/>
      <c r="S36" s="248"/>
      <c r="T36" s="7"/>
    </row>
    <row r="37" spans="1:21" s="8" customFormat="1" ht="63" x14ac:dyDescent="0.25">
      <c r="A37" s="6" t="s">
        <v>44</v>
      </c>
      <c r="B37" s="17" t="s">
        <v>510</v>
      </c>
      <c r="C37" s="17" t="s">
        <v>129</v>
      </c>
      <c r="D37" s="17" t="s">
        <v>399</v>
      </c>
      <c r="E37" s="17" t="s">
        <v>313</v>
      </c>
      <c r="F37" s="15" t="s">
        <v>400</v>
      </c>
      <c r="G37" s="15" t="s">
        <v>131</v>
      </c>
      <c r="H37" s="17"/>
      <c r="I37" s="17"/>
      <c r="J37" s="156">
        <v>400741.9</v>
      </c>
      <c r="K37" s="156">
        <v>60111.9</v>
      </c>
      <c r="L37" s="156">
        <v>0</v>
      </c>
      <c r="M37" s="156">
        <v>0</v>
      </c>
      <c r="N37" s="156">
        <v>0</v>
      </c>
      <c r="O37" s="156">
        <v>340630</v>
      </c>
      <c r="P37" s="157" t="s">
        <v>204</v>
      </c>
      <c r="Q37" s="157" t="s">
        <v>185</v>
      </c>
      <c r="R37" s="692" t="s">
        <v>195</v>
      </c>
      <c r="S37" s="158" t="s">
        <v>512</v>
      </c>
      <c r="T37" s="7"/>
      <c r="U37" s="249"/>
    </row>
    <row r="38" spans="1:21" s="8" customFormat="1" ht="63" x14ac:dyDescent="0.25">
      <c r="A38" s="6" t="s">
        <v>527</v>
      </c>
      <c r="B38" s="17" t="s">
        <v>438</v>
      </c>
      <c r="C38" s="17" t="s">
        <v>436</v>
      </c>
      <c r="D38" s="17" t="s">
        <v>399</v>
      </c>
      <c r="E38" s="17" t="s">
        <v>314</v>
      </c>
      <c r="F38" s="17" t="s">
        <v>400</v>
      </c>
      <c r="G38" s="17" t="s">
        <v>131</v>
      </c>
      <c r="H38" s="17"/>
      <c r="I38" s="17"/>
      <c r="J38" s="156">
        <v>302951</v>
      </c>
      <c r="K38" s="156">
        <v>54383</v>
      </c>
      <c r="L38" s="156">
        <v>0</v>
      </c>
      <c r="M38" s="156">
        <v>0</v>
      </c>
      <c r="N38" s="156">
        <v>0</v>
      </c>
      <c r="O38" s="156">
        <v>248568</v>
      </c>
      <c r="P38" s="253" t="s">
        <v>204</v>
      </c>
      <c r="Q38" s="38" t="s">
        <v>205</v>
      </c>
      <c r="R38" s="692" t="s">
        <v>195</v>
      </c>
      <c r="S38" s="39">
        <v>2019</v>
      </c>
      <c r="T38" s="7"/>
      <c r="U38" s="249"/>
    </row>
    <row r="39" spans="1:21" s="8" customFormat="1" ht="63" x14ac:dyDescent="0.25">
      <c r="A39" s="6" t="s">
        <v>528</v>
      </c>
      <c r="B39" s="45" t="s">
        <v>451</v>
      </c>
      <c r="C39" s="45" t="s">
        <v>153</v>
      </c>
      <c r="D39" s="45" t="s">
        <v>399</v>
      </c>
      <c r="E39" s="45" t="s">
        <v>154</v>
      </c>
      <c r="F39" s="47" t="s">
        <v>231</v>
      </c>
      <c r="G39" s="47" t="s">
        <v>131</v>
      </c>
      <c r="H39" s="47"/>
      <c r="I39" s="47"/>
      <c r="J39" s="153">
        <v>2121656.2200000002</v>
      </c>
      <c r="K39" s="153">
        <v>347922.22</v>
      </c>
      <c r="L39" s="153">
        <v>0</v>
      </c>
      <c r="M39" s="153">
        <v>0</v>
      </c>
      <c r="N39" s="153">
        <v>0</v>
      </c>
      <c r="O39" s="153">
        <v>1773734</v>
      </c>
      <c r="P39" s="154" t="s">
        <v>206</v>
      </c>
      <c r="Q39" s="154" t="s">
        <v>203</v>
      </c>
      <c r="R39" s="287" t="s">
        <v>883</v>
      </c>
      <c r="S39" s="161">
        <v>2020</v>
      </c>
      <c r="T39" s="7"/>
      <c r="U39" s="249"/>
    </row>
    <row r="40" spans="1:21" s="8" customFormat="1" ht="63" x14ac:dyDescent="0.25">
      <c r="A40" s="6" t="s">
        <v>529</v>
      </c>
      <c r="B40" s="17" t="s">
        <v>631</v>
      </c>
      <c r="C40" s="17" t="s">
        <v>398</v>
      </c>
      <c r="D40" s="17" t="s">
        <v>399</v>
      </c>
      <c r="E40" s="17" t="s">
        <v>148</v>
      </c>
      <c r="F40" s="17" t="s">
        <v>400</v>
      </c>
      <c r="G40" s="17" t="s">
        <v>131</v>
      </c>
      <c r="H40" s="17"/>
      <c r="I40" s="17"/>
      <c r="J40" s="156">
        <v>490998.82</v>
      </c>
      <c r="K40" s="156">
        <v>73649.83</v>
      </c>
      <c r="L40" s="156">
        <v>0</v>
      </c>
      <c r="M40" s="156">
        <v>0</v>
      </c>
      <c r="N40" s="156">
        <v>0</v>
      </c>
      <c r="O40" s="156">
        <v>417348.99</v>
      </c>
      <c r="P40" s="38" t="s">
        <v>204</v>
      </c>
      <c r="Q40" s="38" t="s">
        <v>185</v>
      </c>
      <c r="R40" s="692" t="s">
        <v>195</v>
      </c>
      <c r="S40" s="39">
        <v>2019</v>
      </c>
      <c r="T40" s="7"/>
      <c r="U40" s="249"/>
    </row>
    <row r="41" spans="1:21" s="8" customFormat="1" ht="73.5" customHeight="1" x14ac:dyDescent="0.25">
      <c r="A41" s="6" t="s">
        <v>530</v>
      </c>
      <c r="B41" s="17" t="s">
        <v>628</v>
      </c>
      <c r="C41" s="17" t="s">
        <v>372</v>
      </c>
      <c r="D41" s="17" t="s">
        <v>378</v>
      </c>
      <c r="E41" s="17" t="s">
        <v>370</v>
      </c>
      <c r="F41" s="15" t="s">
        <v>379</v>
      </c>
      <c r="G41" s="15" t="s">
        <v>131</v>
      </c>
      <c r="H41" s="15"/>
      <c r="I41" s="15"/>
      <c r="J41" s="153">
        <v>276101.55</v>
      </c>
      <c r="K41" s="153">
        <v>41415.25</v>
      </c>
      <c r="L41" s="153">
        <v>0</v>
      </c>
      <c r="M41" s="153">
        <v>0</v>
      </c>
      <c r="N41" s="153">
        <v>0</v>
      </c>
      <c r="O41" s="153">
        <v>234686.3</v>
      </c>
      <c r="P41" s="253" t="s">
        <v>204</v>
      </c>
      <c r="Q41" s="38" t="s">
        <v>185</v>
      </c>
      <c r="R41" s="692" t="s">
        <v>186</v>
      </c>
      <c r="S41" s="163">
        <v>2019</v>
      </c>
      <c r="T41" s="7"/>
      <c r="U41" s="249"/>
    </row>
    <row r="42" spans="1:21" s="8" customFormat="1" ht="69.75" customHeight="1" x14ac:dyDescent="0.25">
      <c r="A42" s="6" t="s">
        <v>531</v>
      </c>
      <c r="B42" s="17" t="s">
        <v>420</v>
      </c>
      <c r="C42" s="17" t="s">
        <v>359</v>
      </c>
      <c r="D42" s="17" t="s">
        <v>399</v>
      </c>
      <c r="E42" s="17" t="s">
        <v>361</v>
      </c>
      <c r="F42" s="17" t="s">
        <v>400</v>
      </c>
      <c r="G42" s="17" t="s">
        <v>131</v>
      </c>
      <c r="H42" s="254"/>
      <c r="I42" s="15"/>
      <c r="J42" s="156">
        <v>350182.66</v>
      </c>
      <c r="K42" s="156">
        <v>52527.4</v>
      </c>
      <c r="L42" s="156">
        <v>0</v>
      </c>
      <c r="M42" s="156">
        <v>0</v>
      </c>
      <c r="N42" s="156">
        <v>0</v>
      </c>
      <c r="O42" s="156">
        <v>297655.26</v>
      </c>
      <c r="P42" s="38" t="s">
        <v>204</v>
      </c>
      <c r="Q42" s="38" t="s">
        <v>185</v>
      </c>
      <c r="R42" s="692" t="s">
        <v>186</v>
      </c>
      <c r="S42" s="39">
        <v>2019</v>
      </c>
      <c r="T42" s="7"/>
      <c r="U42" s="249"/>
    </row>
    <row r="43" spans="1:21" s="8" customFormat="1" ht="90.75" customHeight="1" x14ac:dyDescent="0.25">
      <c r="A43" s="99" t="s">
        <v>45</v>
      </c>
      <c r="B43" s="201" t="s">
        <v>46</v>
      </c>
      <c r="C43" s="100"/>
      <c r="D43" s="100"/>
      <c r="E43" s="100"/>
      <c r="F43" s="100"/>
      <c r="G43" s="100"/>
      <c r="H43" s="100"/>
      <c r="I43" s="100"/>
      <c r="J43" s="246"/>
      <c r="K43" s="246"/>
      <c r="L43" s="246"/>
      <c r="M43" s="246"/>
      <c r="N43" s="246"/>
      <c r="O43" s="246"/>
      <c r="P43" s="247"/>
      <c r="Q43" s="247"/>
      <c r="R43" s="247"/>
      <c r="S43" s="248"/>
      <c r="T43" s="7"/>
    </row>
    <row r="44" spans="1:21" s="8" customFormat="1" ht="105" customHeight="1" x14ac:dyDescent="0.25">
      <c r="A44" s="255" t="s">
        <v>47</v>
      </c>
      <c r="B44" s="602" t="s">
        <v>726</v>
      </c>
      <c r="C44" s="256" t="s">
        <v>129</v>
      </c>
      <c r="D44" s="257" t="s">
        <v>399</v>
      </c>
      <c r="E44" s="256" t="s">
        <v>313</v>
      </c>
      <c r="F44" s="258" t="s">
        <v>233</v>
      </c>
      <c r="G44" s="258" t="s">
        <v>131</v>
      </c>
      <c r="H44" s="259"/>
      <c r="I44" s="259"/>
      <c r="J44" s="245">
        <v>214373.24</v>
      </c>
      <c r="K44" s="245">
        <v>32155.99</v>
      </c>
      <c r="L44" s="245">
        <v>0</v>
      </c>
      <c r="M44" s="245">
        <v>0</v>
      </c>
      <c r="N44" s="245">
        <v>0</v>
      </c>
      <c r="O44" s="245">
        <v>182217.25</v>
      </c>
      <c r="P44" s="269" t="s">
        <v>188</v>
      </c>
      <c r="Q44" s="269" t="s">
        <v>419</v>
      </c>
      <c r="R44" s="692" t="s">
        <v>202</v>
      </c>
      <c r="S44" s="270">
        <v>2019</v>
      </c>
      <c r="T44" s="7"/>
      <c r="U44" s="244"/>
    </row>
    <row r="45" spans="1:21" s="8" customFormat="1" ht="119.25" customHeight="1" x14ac:dyDescent="0.25">
      <c r="A45" s="6" t="s">
        <v>727</v>
      </c>
      <c r="B45" s="17" t="s">
        <v>728</v>
      </c>
      <c r="C45" s="17" t="s">
        <v>436</v>
      </c>
      <c r="D45" s="45" t="s">
        <v>399</v>
      </c>
      <c r="E45" s="17" t="s">
        <v>729</v>
      </c>
      <c r="F45" s="40" t="s">
        <v>233</v>
      </c>
      <c r="G45" s="47" t="s">
        <v>131</v>
      </c>
      <c r="H45" s="47"/>
      <c r="I45" s="15"/>
      <c r="J45" s="153">
        <v>189730.02</v>
      </c>
      <c r="K45" s="153">
        <v>28459.51</v>
      </c>
      <c r="L45" s="153">
        <v>0</v>
      </c>
      <c r="M45" s="153">
        <v>0</v>
      </c>
      <c r="N45" s="153">
        <v>0</v>
      </c>
      <c r="O45" s="153">
        <v>161270.51</v>
      </c>
      <c r="P45" s="154" t="s">
        <v>188</v>
      </c>
      <c r="Q45" s="154" t="s">
        <v>419</v>
      </c>
      <c r="R45" s="692" t="s">
        <v>208</v>
      </c>
      <c r="S45" s="161">
        <v>2018</v>
      </c>
      <c r="T45" s="7"/>
      <c r="U45" s="244"/>
    </row>
    <row r="46" spans="1:21" s="8" customFormat="1" ht="123.75" customHeight="1" x14ac:dyDescent="0.25">
      <c r="A46" s="12" t="s">
        <v>730</v>
      </c>
      <c r="B46" s="33" t="s">
        <v>452</v>
      </c>
      <c r="C46" s="34" t="s">
        <v>453</v>
      </c>
      <c r="D46" s="45" t="s">
        <v>399</v>
      </c>
      <c r="E46" s="33" t="s">
        <v>731</v>
      </c>
      <c r="F46" s="40" t="s">
        <v>233</v>
      </c>
      <c r="G46" s="47" t="s">
        <v>131</v>
      </c>
      <c r="H46" s="47" t="s">
        <v>107</v>
      </c>
      <c r="I46" s="153"/>
      <c r="J46" s="160">
        <v>460574.86</v>
      </c>
      <c r="K46" s="153">
        <v>0</v>
      </c>
      <c r="L46" s="160">
        <v>69086.23</v>
      </c>
      <c r="M46" s="153">
        <v>0</v>
      </c>
      <c r="N46" s="153">
        <v>0</v>
      </c>
      <c r="O46" s="160">
        <v>391488.63</v>
      </c>
      <c r="P46" s="154" t="s">
        <v>187</v>
      </c>
      <c r="Q46" s="154" t="s">
        <v>208</v>
      </c>
      <c r="R46" s="692" t="s">
        <v>206</v>
      </c>
      <c r="S46" s="161">
        <v>2020</v>
      </c>
      <c r="T46" s="7"/>
      <c r="U46" s="244"/>
    </row>
    <row r="47" spans="1:21" s="8" customFormat="1" ht="97.5" customHeight="1" x14ac:dyDescent="0.25">
      <c r="A47" s="12" t="s">
        <v>732</v>
      </c>
      <c r="B47" s="17" t="s">
        <v>733</v>
      </c>
      <c r="C47" s="17" t="s">
        <v>734</v>
      </c>
      <c r="D47" s="45" t="s">
        <v>399</v>
      </c>
      <c r="E47" s="17" t="s">
        <v>370</v>
      </c>
      <c r="F47" s="40" t="s">
        <v>233</v>
      </c>
      <c r="G47" s="47" t="s">
        <v>131</v>
      </c>
      <c r="H47" s="15"/>
      <c r="I47" s="15"/>
      <c r="J47" s="153">
        <v>214971.45</v>
      </c>
      <c r="K47" s="153">
        <v>32245.71</v>
      </c>
      <c r="L47" s="153">
        <v>0</v>
      </c>
      <c r="M47" s="153">
        <v>0</v>
      </c>
      <c r="N47" s="153">
        <v>0</v>
      </c>
      <c r="O47" s="153">
        <v>182725.74</v>
      </c>
      <c r="P47" s="154" t="s">
        <v>188</v>
      </c>
      <c r="Q47" s="154" t="s">
        <v>187</v>
      </c>
      <c r="R47" s="692" t="s">
        <v>202</v>
      </c>
      <c r="S47" s="161">
        <v>2019</v>
      </c>
      <c r="T47" s="7"/>
      <c r="U47" s="244"/>
    </row>
    <row r="48" spans="1:21" s="8" customFormat="1" ht="81" customHeight="1" x14ac:dyDescent="0.25">
      <c r="A48" s="260" t="s">
        <v>735</v>
      </c>
      <c r="B48" s="261" t="s">
        <v>736</v>
      </c>
      <c r="C48" s="261" t="s">
        <v>737</v>
      </c>
      <c r="D48" s="262" t="s">
        <v>399</v>
      </c>
      <c r="E48" s="261" t="s">
        <v>738</v>
      </c>
      <c r="F48" s="258" t="s">
        <v>233</v>
      </c>
      <c r="G48" s="263" t="s">
        <v>131</v>
      </c>
      <c r="H48" s="263"/>
      <c r="I48" s="264"/>
      <c r="J48" s="633">
        <v>507273.92</v>
      </c>
      <c r="K48" s="633">
        <v>76091.09</v>
      </c>
      <c r="L48" s="153">
        <v>0</v>
      </c>
      <c r="M48" s="153">
        <v>0</v>
      </c>
      <c r="N48" s="153">
        <v>0</v>
      </c>
      <c r="O48" s="633">
        <v>431182.83</v>
      </c>
      <c r="P48" s="154" t="s">
        <v>187</v>
      </c>
      <c r="Q48" s="154" t="s">
        <v>208</v>
      </c>
      <c r="R48" s="692" t="s">
        <v>422</v>
      </c>
      <c r="S48" s="161">
        <v>2020</v>
      </c>
      <c r="T48" s="7"/>
      <c r="U48" s="244"/>
    </row>
    <row r="49" spans="1:24" s="8" customFormat="1" ht="47.25" x14ac:dyDescent="0.25">
      <c r="A49" s="101" t="s">
        <v>48</v>
      </c>
      <c r="B49" s="237" t="s">
        <v>49</v>
      </c>
      <c r="C49" s="102"/>
      <c r="D49" s="102"/>
      <c r="E49" s="102"/>
      <c r="F49" s="102"/>
      <c r="G49" s="102"/>
      <c r="H49" s="102"/>
      <c r="I49" s="102"/>
      <c r="J49" s="250"/>
      <c r="K49" s="250"/>
      <c r="L49" s="250"/>
      <c r="M49" s="250"/>
      <c r="N49" s="250"/>
      <c r="O49" s="250"/>
      <c r="P49" s="251"/>
      <c r="Q49" s="251"/>
      <c r="R49" s="251"/>
      <c r="S49" s="252"/>
      <c r="T49" s="7"/>
    </row>
    <row r="50" spans="1:24" s="8" customFormat="1" ht="101.25" customHeight="1" x14ac:dyDescent="0.25">
      <c r="A50" s="99" t="s">
        <v>50</v>
      </c>
      <c r="B50" s="201" t="s">
        <v>51</v>
      </c>
      <c r="C50" s="100"/>
      <c r="D50" s="100"/>
      <c r="E50" s="100"/>
      <c r="F50" s="100"/>
      <c r="G50" s="100"/>
      <c r="H50" s="100"/>
      <c r="I50" s="100"/>
      <c r="J50" s="246"/>
      <c r="K50" s="246"/>
      <c r="L50" s="246"/>
      <c r="M50" s="246"/>
      <c r="N50" s="246"/>
      <c r="O50" s="246"/>
      <c r="P50" s="247"/>
      <c r="Q50" s="247"/>
      <c r="R50" s="247"/>
      <c r="S50" s="248"/>
      <c r="T50" s="7"/>
    </row>
    <row r="51" spans="1:24" customFormat="1" ht="102" customHeight="1" x14ac:dyDescent="0.25">
      <c r="A51" s="6" t="s">
        <v>878</v>
      </c>
      <c r="B51" s="2" t="s">
        <v>879</v>
      </c>
      <c r="C51" s="2" t="s">
        <v>880</v>
      </c>
      <c r="D51" s="2" t="s">
        <v>881</v>
      </c>
      <c r="E51" s="2" t="s">
        <v>313</v>
      </c>
      <c r="F51" s="2" t="s">
        <v>882</v>
      </c>
      <c r="G51" s="2" t="s">
        <v>131</v>
      </c>
      <c r="H51" s="15"/>
      <c r="I51" s="15"/>
      <c r="J51" s="153">
        <v>126366.08</v>
      </c>
      <c r="K51" s="153">
        <v>9477.4599999999991</v>
      </c>
      <c r="L51" s="153">
        <v>9477.4599999999991</v>
      </c>
      <c r="M51" s="153">
        <v>0</v>
      </c>
      <c r="N51" s="153">
        <v>0</v>
      </c>
      <c r="O51" s="153">
        <v>107411.16</v>
      </c>
      <c r="P51" s="154" t="s">
        <v>201</v>
      </c>
      <c r="Q51" s="154" t="s">
        <v>209</v>
      </c>
      <c r="R51" s="692" t="s">
        <v>886</v>
      </c>
      <c r="S51" s="163">
        <v>2021</v>
      </c>
    </row>
    <row r="52" spans="1:24" customFormat="1" ht="85.5" customHeight="1" x14ac:dyDescent="0.25">
      <c r="A52" s="6" t="s">
        <v>884</v>
      </c>
      <c r="B52" s="17" t="s">
        <v>885</v>
      </c>
      <c r="C52" s="17" t="s">
        <v>436</v>
      </c>
      <c r="D52" s="17" t="s">
        <v>881</v>
      </c>
      <c r="E52" s="17" t="s">
        <v>314</v>
      </c>
      <c r="F52" s="15" t="s">
        <v>882</v>
      </c>
      <c r="G52" s="15" t="s">
        <v>131</v>
      </c>
      <c r="H52" s="15"/>
      <c r="I52" s="15"/>
      <c r="J52" s="153">
        <v>108534.11</v>
      </c>
      <c r="K52" s="153">
        <v>8140.07</v>
      </c>
      <c r="L52" s="153">
        <v>8140.05</v>
      </c>
      <c r="M52" s="153">
        <v>0</v>
      </c>
      <c r="N52" s="153">
        <v>0</v>
      </c>
      <c r="O52" s="153">
        <v>92253.987955082353</v>
      </c>
      <c r="P52" s="431" t="s">
        <v>201</v>
      </c>
      <c r="Q52" s="431" t="s">
        <v>209</v>
      </c>
      <c r="R52" s="692" t="s">
        <v>200</v>
      </c>
      <c r="S52" s="163">
        <v>2020</v>
      </c>
    </row>
    <row r="53" spans="1:24" customFormat="1" ht="94.5" x14ac:dyDescent="0.25">
      <c r="A53" s="6" t="s">
        <v>887</v>
      </c>
      <c r="B53" s="432" t="s">
        <v>888</v>
      </c>
      <c r="C53" s="433" t="s">
        <v>889</v>
      </c>
      <c r="D53" s="434" t="s">
        <v>890</v>
      </c>
      <c r="E53" s="434" t="s">
        <v>159</v>
      </c>
      <c r="F53" s="432" t="s">
        <v>882</v>
      </c>
      <c r="G53" s="15" t="s">
        <v>131</v>
      </c>
      <c r="H53" s="15"/>
      <c r="I53" s="15"/>
      <c r="J53" s="435">
        <v>234213.9</v>
      </c>
      <c r="K53" s="436">
        <v>17566.05</v>
      </c>
      <c r="L53" s="153">
        <v>17566.04</v>
      </c>
      <c r="M53" s="153">
        <v>0</v>
      </c>
      <c r="N53" s="153">
        <v>0</v>
      </c>
      <c r="O53" s="153">
        <v>199081.81</v>
      </c>
      <c r="P53" s="154" t="s">
        <v>440</v>
      </c>
      <c r="Q53" s="154" t="s">
        <v>209</v>
      </c>
      <c r="R53" s="692" t="s">
        <v>200</v>
      </c>
      <c r="S53" s="155" t="s">
        <v>689</v>
      </c>
      <c r="U53" s="416"/>
      <c r="V53" s="416"/>
      <c r="W53" s="416"/>
      <c r="X53" s="416"/>
    </row>
    <row r="54" spans="1:24" customFormat="1" ht="94.5" x14ac:dyDescent="0.25">
      <c r="A54" s="6" t="s">
        <v>891</v>
      </c>
      <c r="B54" s="17" t="s">
        <v>892</v>
      </c>
      <c r="C54" s="17" t="s">
        <v>893</v>
      </c>
      <c r="D54" s="17" t="s">
        <v>881</v>
      </c>
      <c r="E54" s="17" t="s">
        <v>148</v>
      </c>
      <c r="F54" s="17" t="s">
        <v>882</v>
      </c>
      <c r="G54" s="15" t="s">
        <v>131</v>
      </c>
      <c r="H54" s="15"/>
      <c r="I54" s="15"/>
      <c r="J54" s="272">
        <v>91149.1</v>
      </c>
      <c r="K54" s="272">
        <v>6836.19</v>
      </c>
      <c r="L54" s="272">
        <v>6836.18</v>
      </c>
      <c r="M54" s="272">
        <v>0</v>
      </c>
      <c r="N54" s="272">
        <v>0</v>
      </c>
      <c r="O54" s="272">
        <v>77476.73</v>
      </c>
      <c r="P54" s="154" t="s">
        <v>201</v>
      </c>
      <c r="Q54" s="154" t="s">
        <v>210</v>
      </c>
      <c r="R54" s="692" t="s">
        <v>200</v>
      </c>
      <c r="S54" s="155" t="s">
        <v>513</v>
      </c>
      <c r="U54" s="417"/>
      <c r="V54" s="417"/>
      <c r="W54" s="417"/>
      <c r="X54" s="417"/>
    </row>
    <row r="55" spans="1:24" customFormat="1" ht="94.5" x14ac:dyDescent="0.25">
      <c r="A55" s="6" t="s">
        <v>894</v>
      </c>
      <c r="B55" s="437" t="s">
        <v>895</v>
      </c>
      <c r="C55" s="17" t="s">
        <v>896</v>
      </c>
      <c r="D55" s="18" t="s">
        <v>881</v>
      </c>
      <c r="E55" s="18" t="s">
        <v>370</v>
      </c>
      <c r="F55" s="438" t="s">
        <v>882</v>
      </c>
      <c r="G55" s="25" t="s">
        <v>131</v>
      </c>
      <c r="H55" s="25"/>
      <c r="I55" s="25"/>
      <c r="J55" s="634">
        <v>126999.59</v>
      </c>
      <c r="K55" s="634">
        <v>9524.98</v>
      </c>
      <c r="L55" s="634">
        <v>9524.98</v>
      </c>
      <c r="M55" s="634">
        <v>0</v>
      </c>
      <c r="N55" s="634">
        <v>0</v>
      </c>
      <c r="O55" s="634">
        <v>107949.63</v>
      </c>
      <c r="P55" s="287" t="s">
        <v>201</v>
      </c>
      <c r="Q55" s="287" t="s">
        <v>440</v>
      </c>
      <c r="R55" s="692" t="s">
        <v>211</v>
      </c>
      <c r="S55" s="439" t="s">
        <v>689</v>
      </c>
      <c r="U55" s="418"/>
      <c r="V55" s="419"/>
      <c r="W55" s="419"/>
      <c r="X55" s="419"/>
    </row>
    <row r="56" spans="1:24" customFormat="1" ht="95.25" thickBot="1" x14ac:dyDescent="0.3">
      <c r="A56" s="51" t="s">
        <v>897</v>
      </c>
      <c r="B56" s="440" t="s">
        <v>898</v>
      </c>
      <c r="C56" s="29" t="s">
        <v>899</v>
      </c>
      <c r="D56" s="29" t="s">
        <v>881</v>
      </c>
      <c r="E56" s="29" t="s">
        <v>361</v>
      </c>
      <c r="F56" s="441" t="s">
        <v>882</v>
      </c>
      <c r="G56" s="442" t="s">
        <v>131</v>
      </c>
      <c r="H56" s="442"/>
      <c r="I56" s="442"/>
      <c r="J56" s="292">
        <v>141519.99</v>
      </c>
      <c r="K56" s="292">
        <v>10614</v>
      </c>
      <c r="L56" s="292">
        <v>10614</v>
      </c>
      <c r="M56" s="292">
        <v>0</v>
      </c>
      <c r="N56" s="292">
        <v>0</v>
      </c>
      <c r="O56" s="292">
        <v>120291.99</v>
      </c>
      <c r="P56" s="294" t="s">
        <v>440</v>
      </c>
      <c r="Q56" s="294" t="s">
        <v>209</v>
      </c>
      <c r="R56" s="692" t="s">
        <v>200</v>
      </c>
      <c r="S56" s="635" t="s">
        <v>513</v>
      </c>
    </row>
    <row r="57" spans="1:24" s="8" customFormat="1" ht="136.5" customHeight="1" x14ac:dyDescent="0.25">
      <c r="A57" s="99" t="s">
        <v>52</v>
      </c>
      <c r="B57" s="201" t="s">
        <v>53</v>
      </c>
      <c r="C57" s="100"/>
      <c r="D57" s="100"/>
      <c r="E57" s="100"/>
      <c r="F57" s="100"/>
      <c r="G57" s="100"/>
      <c r="H57" s="100"/>
      <c r="I57" s="100"/>
      <c r="J57" s="246"/>
      <c r="K57" s="246"/>
      <c r="L57" s="246"/>
      <c r="M57" s="246"/>
      <c r="N57" s="246"/>
      <c r="O57" s="246"/>
      <c r="P57" s="247"/>
      <c r="Q57" s="247"/>
      <c r="R57" s="247"/>
      <c r="S57" s="248"/>
      <c r="T57" s="7"/>
    </row>
    <row r="58" spans="1:24" s="8" customFormat="1" ht="189" x14ac:dyDescent="0.25">
      <c r="A58" s="6" t="s">
        <v>911</v>
      </c>
      <c r="B58" s="2" t="s">
        <v>917</v>
      </c>
      <c r="C58" s="2" t="s">
        <v>129</v>
      </c>
      <c r="D58" s="2" t="s">
        <v>881</v>
      </c>
      <c r="E58" s="2" t="s">
        <v>313</v>
      </c>
      <c r="F58" s="2" t="s">
        <v>918</v>
      </c>
      <c r="G58" s="2" t="s">
        <v>131</v>
      </c>
      <c r="H58" s="15"/>
      <c r="I58" s="15"/>
      <c r="J58" s="153">
        <v>11815.34</v>
      </c>
      <c r="K58" s="153">
        <v>886.19</v>
      </c>
      <c r="L58" s="153">
        <v>886.15</v>
      </c>
      <c r="M58" s="153">
        <v>0</v>
      </c>
      <c r="N58" s="153">
        <v>0</v>
      </c>
      <c r="O58" s="153">
        <v>10043</v>
      </c>
      <c r="P58" s="154" t="s">
        <v>210</v>
      </c>
      <c r="Q58" s="154" t="s">
        <v>211</v>
      </c>
      <c r="R58" s="692" t="s">
        <v>886</v>
      </c>
      <c r="S58" s="163">
        <v>2022</v>
      </c>
      <c r="T58" s="7"/>
    </row>
    <row r="59" spans="1:24" s="8" customFormat="1" ht="213.75" customHeight="1" x14ac:dyDescent="0.25">
      <c r="A59" s="6" t="s">
        <v>912</v>
      </c>
      <c r="B59" s="17" t="s">
        <v>919</v>
      </c>
      <c r="C59" s="17" t="s">
        <v>436</v>
      </c>
      <c r="D59" s="17" t="s">
        <v>881</v>
      </c>
      <c r="E59" s="17" t="s">
        <v>314</v>
      </c>
      <c r="F59" s="17" t="s">
        <v>918</v>
      </c>
      <c r="G59" s="15" t="s">
        <v>131</v>
      </c>
      <c r="H59" s="15"/>
      <c r="I59" s="15"/>
      <c r="J59" s="153">
        <v>5908.27</v>
      </c>
      <c r="K59" s="153">
        <v>443.15</v>
      </c>
      <c r="L59" s="153">
        <v>443.12</v>
      </c>
      <c r="M59" s="153">
        <v>0</v>
      </c>
      <c r="N59" s="153">
        <v>0</v>
      </c>
      <c r="O59" s="153">
        <v>5022</v>
      </c>
      <c r="P59" s="154" t="s">
        <v>209</v>
      </c>
      <c r="Q59" s="154" t="s">
        <v>200</v>
      </c>
      <c r="R59" s="692" t="s">
        <v>886</v>
      </c>
      <c r="S59" s="155" t="s">
        <v>509</v>
      </c>
      <c r="T59" s="7"/>
    </row>
    <row r="60" spans="1:24" s="8" customFormat="1" ht="180" customHeight="1" x14ac:dyDescent="0.25">
      <c r="A60" s="6" t="s">
        <v>913</v>
      </c>
      <c r="B60" s="603" t="s">
        <v>920</v>
      </c>
      <c r="C60" s="374" t="s">
        <v>153</v>
      </c>
      <c r="D60" s="434" t="s">
        <v>921</v>
      </c>
      <c r="E60" s="434" t="s">
        <v>159</v>
      </c>
      <c r="F60" s="432" t="s">
        <v>918</v>
      </c>
      <c r="G60" s="15" t="s">
        <v>131</v>
      </c>
      <c r="H60" s="15"/>
      <c r="I60" s="15"/>
      <c r="J60" s="153">
        <v>24085.89</v>
      </c>
      <c r="K60" s="153">
        <v>1806.45</v>
      </c>
      <c r="L60" s="153">
        <v>1806.44</v>
      </c>
      <c r="M60" s="153">
        <v>0</v>
      </c>
      <c r="N60" s="153">
        <v>0</v>
      </c>
      <c r="O60" s="153">
        <v>20473</v>
      </c>
      <c r="P60" s="154" t="s">
        <v>209</v>
      </c>
      <c r="Q60" s="154" t="s">
        <v>883</v>
      </c>
      <c r="R60" s="269" t="s">
        <v>922</v>
      </c>
      <c r="S60" s="155" t="s">
        <v>689</v>
      </c>
      <c r="T60" s="7"/>
    </row>
    <row r="61" spans="1:24" s="8" customFormat="1" ht="189" x14ac:dyDescent="0.25">
      <c r="A61" s="6" t="s">
        <v>914</v>
      </c>
      <c r="B61" s="17" t="s">
        <v>923</v>
      </c>
      <c r="C61" s="17" t="s">
        <v>398</v>
      </c>
      <c r="D61" s="17" t="s">
        <v>881</v>
      </c>
      <c r="E61" s="17" t="s">
        <v>148</v>
      </c>
      <c r="F61" s="15" t="s">
        <v>918</v>
      </c>
      <c r="G61" s="15" t="s">
        <v>131</v>
      </c>
      <c r="H61" s="15"/>
      <c r="I61" s="15"/>
      <c r="J61" s="153">
        <v>18404.71</v>
      </c>
      <c r="K61" s="153">
        <v>1380.36</v>
      </c>
      <c r="L61" s="153">
        <v>1380.35</v>
      </c>
      <c r="M61" s="153">
        <v>0</v>
      </c>
      <c r="N61" s="153">
        <v>0</v>
      </c>
      <c r="O61" s="153">
        <v>15644</v>
      </c>
      <c r="P61" s="154" t="s">
        <v>210</v>
      </c>
      <c r="Q61" s="154" t="s">
        <v>211</v>
      </c>
      <c r="R61" s="269" t="s">
        <v>883</v>
      </c>
      <c r="S61" s="155" t="s">
        <v>689</v>
      </c>
      <c r="T61" s="7"/>
    </row>
    <row r="62" spans="1:24" s="8" customFormat="1" ht="199.5" customHeight="1" x14ac:dyDescent="0.25">
      <c r="A62" s="6" t="s">
        <v>915</v>
      </c>
      <c r="B62" s="2" t="s">
        <v>924</v>
      </c>
      <c r="C62" s="17" t="s">
        <v>372</v>
      </c>
      <c r="D62" s="17" t="s">
        <v>881</v>
      </c>
      <c r="E62" s="17" t="s">
        <v>370</v>
      </c>
      <c r="F62" s="17" t="s">
        <v>925</v>
      </c>
      <c r="G62" s="15" t="s">
        <v>131</v>
      </c>
      <c r="H62" s="15"/>
      <c r="I62" s="15"/>
      <c r="J62" s="153">
        <v>18404.71</v>
      </c>
      <c r="K62" s="153">
        <v>1380.36</v>
      </c>
      <c r="L62" s="153">
        <v>1380.35</v>
      </c>
      <c r="M62" s="153">
        <v>0</v>
      </c>
      <c r="N62" s="153">
        <v>0</v>
      </c>
      <c r="O62" s="153">
        <v>15644</v>
      </c>
      <c r="P62" s="154" t="s">
        <v>210</v>
      </c>
      <c r="Q62" s="154" t="s">
        <v>200</v>
      </c>
      <c r="R62" s="269" t="s">
        <v>469</v>
      </c>
      <c r="S62" s="158" t="s">
        <v>689</v>
      </c>
      <c r="T62" s="7"/>
    </row>
    <row r="63" spans="1:24" s="8" customFormat="1" ht="192" customHeight="1" x14ac:dyDescent="0.25">
      <c r="A63" s="6" t="s">
        <v>916</v>
      </c>
      <c r="B63" s="17" t="s">
        <v>926</v>
      </c>
      <c r="C63" s="17" t="s">
        <v>927</v>
      </c>
      <c r="D63" s="2" t="s">
        <v>928</v>
      </c>
      <c r="E63" s="2" t="s">
        <v>361</v>
      </c>
      <c r="F63" s="17" t="s">
        <v>925</v>
      </c>
      <c r="G63" s="15" t="s">
        <v>131</v>
      </c>
      <c r="H63" s="15"/>
      <c r="I63" s="15"/>
      <c r="J63" s="153">
        <v>6814.8</v>
      </c>
      <c r="K63" s="153">
        <v>0</v>
      </c>
      <c r="L63" s="153">
        <v>511.11</v>
      </c>
      <c r="M63" s="153">
        <v>0</v>
      </c>
      <c r="N63" s="153">
        <v>511.11</v>
      </c>
      <c r="O63" s="153">
        <v>5792.58</v>
      </c>
      <c r="P63" s="154" t="s">
        <v>210</v>
      </c>
      <c r="Q63" s="154" t="s">
        <v>211</v>
      </c>
      <c r="R63" s="269" t="s">
        <v>883</v>
      </c>
      <c r="S63" s="155" t="s">
        <v>689</v>
      </c>
      <c r="T63" s="7"/>
    </row>
    <row r="64" spans="1:24" s="8" customFormat="1" ht="78.75" x14ac:dyDescent="0.25">
      <c r="A64" s="476" t="s">
        <v>949</v>
      </c>
      <c r="B64" s="477" t="s">
        <v>948</v>
      </c>
      <c r="C64" s="477"/>
      <c r="D64" s="478"/>
      <c r="E64" s="478"/>
      <c r="F64" s="477"/>
      <c r="G64" s="479"/>
      <c r="H64" s="479"/>
      <c r="I64" s="479"/>
      <c r="J64" s="480"/>
      <c r="K64" s="480"/>
      <c r="L64" s="480"/>
      <c r="M64" s="480"/>
      <c r="N64" s="480"/>
      <c r="O64" s="480"/>
      <c r="P64" s="481"/>
      <c r="Q64" s="481"/>
      <c r="R64" s="481"/>
      <c r="S64" s="482"/>
      <c r="T64" s="7"/>
    </row>
    <row r="65" spans="1:21" s="8" customFormat="1" ht="156" customHeight="1" x14ac:dyDescent="0.25">
      <c r="A65" s="493" t="s">
        <v>950</v>
      </c>
      <c r="B65" s="494" t="s">
        <v>951</v>
      </c>
      <c r="C65" s="494" t="s">
        <v>952</v>
      </c>
      <c r="D65" s="495" t="s">
        <v>881</v>
      </c>
      <c r="E65" s="495" t="s">
        <v>313</v>
      </c>
      <c r="F65" s="494" t="s">
        <v>261</v>
      </c>
      <c r="G65" s="496" t="s">
        <v>131</v>
      </c>
      <c r="H65" s="496"/>
      <c r="I65" s="496"/>
      <c r="J65" s="497">
        <v>229210.81</v>
      </c>
      <c r="K65" s="497">
        <v>17190.82</v>
      </c>
      <c r="L65" s="497">
        <v>17190.810000000001</v>
      </c>
      <c r="M65" s="497">
        <v>0</v>
      </c>
      <c r="N65" s="497">
        <v>0</v>
      </c>
      <c r="O65" s="497">
        <v>194829.18</v>
      </c>
      <c r="P65" s="498" t="s">
        <v>886</v>
      </c>
      <c r="Q65" s="498" t="s">
        <v>469</v>
      </c>
      <c r="R65" s="498" t="s">
        <v>213</v>
      </c>
      <c r="S65" s="499" t="s">
        <v>513</v>
      </c>
      <c r="T65" s="7"/>
      <c r="U65" s="249"/>
    </row>
    <row r="66" spans="1:21" s="8" customFormat="1" ht="126" x14ac:dyDescent="0.25">
      <c r="A66" s="493" t="s">
        <v>953</v>
      </c>
      <c r="B66" s="494" t="s">
        <v>954</v>
      </c>
      <c r="C66" s="494" t="s">
        <v>955</v>
      </c>
      <c r="D66" s="495" t="s">
        <v>881</v>
      </c>
      <c r="E66" s="495" t="s">
        <v>313</v>
      </c>
      <c r="F66" s="494" t="s">
        <v>261</v>
      </c>
      <c r="G66" s="496" t="s">
        <v>131</v>
      </c>
      <c r="H66" s="496"/>
      <c r="I66" s="496"/>
      <c r="J66" s="497">
        <v>73219.45</v>
      </c>
      <c r="K66" s="497">
        <v>0</v>
      </c>
      <c r="L66" s="497">
        <v>5491.45</v>
      </c>
      <c r="M66" s="497">
        <v>5491.47</v>
      </c>
      <c r="N66" s="497">
        <v>0</v>
      </c>
      <c r="O66" s="497">
        <v>62236.53</v>
      </c>
      <c r="P66" s="498" t="s">
        <v>886</v>
      </c>
      <c r="Q66" s="498" t="s">
        <v>198</v>
      </c>
      <c r="R66" s="498" t="s">
        <v>956</v>
      </c>
      <c r="S66" s="499" t="s">
        <v>513</v>
      </c>
      <c r="T66" s="7"/>
      <c r="U66" s="249"/>
    </row>
    <row r="67" spans="1:21" s="8" customFormat="1" ht="110.25" x14ac:dyDescent="0.25">
      <c r="A67" s="493" t="s">
        <v>957</v>
      </c>
      <c r="B67" s="494" t="s">
        <v>958</v>
      </c>
      <c r="C67" s="494" t="s">
        <v>436</v>
      </c>
      <c r="D67" s="495" t="s">
        <v>881</v>
      </c>
      <c r="E67" s="495" t="s">
        <v>314</v>
      </c>
      <c r="F67" s="494" t="s">
        <v>261</v>
      </c>
      <c r="G67" s="496" t="s">
        <v>131</v>
      </c>
      <c r="H67" s="496"/>
      <c r="I67" s="496"/>
      <c r="J67" s="497">
        <v>198075.68</v>
      </c>
      <c r="K67" s="497">
        <v>14855.69</v>
      </c>
      <c r="L67" s="497">
        <v>14855.67</v>
      </c>
      <c r="M67" s="497">
        <v>0</v>
      </c>
      <c r="N67" s="497">
        <v>0</v>
      </c>
      <c r="O67" s="497">
        <v>168364.32</v>
      </c>
      <c r="P67" s="498" t="s">
        <v>886</v>
      </c>
      <c r="Q67" s="498" t="s">
        <v>956</v>
      </c>
      <c r="R67" s="498" t="s">
        <v>959</v>
      </c>
      <c r="S67" s="499" t="s">
        <v>509</v>
      </c>
      <c r="T67" s="7"/>
    </row>
    <row r="68" spans="1:21" s="8" customFormat="1" ht="171.75" customHeight="1" x14ac:dyDescent="0.25">
      <c r="A68" s="493" t="s">
        <v>960</v>
      </c>
      <c r="B68" s="494" t="s">
        <v>961</v>
      </c>
      <c r="C68" s="494" t="s">
        <v>962</v>
      </c>
      <c r="D68" s="495" t="s">
        <v>881</v>
      </c>
      <c r="E68" s="495" t="s">
        <v>159</v>
      </c>
      <c r="F68" s="494" t="s">
        <v>261</v>
      </c>
      <c r="G68" s="496" t="s">
        <v>131</v>
      </c>
      <c r="H68" s="496"/>
      <c r="I68" s="496"/>
      <c r="J68" s="497">
        <v>44037.09</v>
      </c>
      <c r="K68" s="497">
        <v>0</v>
      </c>
      <c r="L68" s="497">
        <v>3302.78</v>
      </c>
      <c r="M68" s="497">
        <v>3302.79</v>
      </c>
      <c r="N68" s="497">
        <v>0</v>
      </c>
      <c r="O68" s="497">
        <v>37431.519999999997</v>
      </c>
      <c r="P68" s="498" t="s">
        <v>886</v>
      </c>
      <c r="Q68" s="498" t="s">
        <v>198</v>
      </c>
      <c r="R68" s="498" t="s">
        <v>212</v>
      </c>
      <c r="S68" s="499" t="s">
        <v>513</v>
      </c>
      <c r="T68" s="7"/>
    </row>
    <row r="69" spans="1:21" s="8" customFormat="1" ht="110.25" x14ac:dyDescent="0.25">
      <c r="A69" s="493" t="s">
        <v>963</v>
      </c>
      <c r="B69" s="494" t="s">
        <v>964</v>
      </c>
      <c r="C69" s="494" t="s">
        <v>965</v>
      </c>
      <c r="D69" s="495" t="s">
        <v>881</v>
      </c>
      <c r="E69" s="495" t="s">
        <v>159</v>
      </c>
      <c r="F69" s="494" t="s">
        <v>261</v>
      </c>
      <c r="G69" s="496" t="s">
        <v>131</v>
      </c>
      <c r="H69" s="496"/>
      <c r="I69" s="496"/>
      <c r="J69" s="497">
        <v>47074.2</v>
      </c>
      <c r="K69" s="497">
        <v>0</v>
      </c>
      <c r="L69" s="497">
        <v>3530.56</v>
      </c>
      <c r="M69" s="497">
        <v>3530.57</v>
      </c>
      <c r="N69" s="497">
        <v>0</v>
      </c>
      <c r="O69" s="497">
        <v>40013.07</v>
      </c>
      <c r="P69" s="498" t="s">
        <v>886</v>
      </c>
      <c r="Q69" s="498" t="s">
        <v>469</v>
      </c>
      <c r="R69" s="498" t="s">
        <v>212</v>
      </c>
      <c r="S69" s="499" t="s">
        <v>513</v>
      </c>
      <c r="T69" s="7"/>
    </row>
    <row r="70" spans="1:21" s="8" customFormat="1" ht="110.25" x14ac:dyDescent="0.25">
      <c r="A70" s="493" t="s">
        <v>966</v>
      </c>
      <c r="B70" s="494" t="s">
        <v>967</v>
      </c>
      <c r="C70" s="494" t="s">
        <v>968</v>
      </c>
      <c r="D70" s="495" t="s">
        <v>881</v>
      </c>
      <c r="E70" s="495" t="s">
        <v>159</v>
      </c>
      <c r="F70" s="494" t="s">
        <v>261</v>
      </c>
      <c r="G70" s="496" t="s">
        <v>131</v>
      </c>
      <c r="H70" s="496"/>
      <c r="I70" s="496"/>
      <c r="J70" s="497">
        <v>39771.129999999997</v>
      </c>
      <c r="K70" s="497">
        <v>0</v>
      </c>
      <c r="L70" s="497">
        <v>2982.83</v>
      </c>
      <c r="M70" s="497">
        <v>2982.84</v>
      </c>
      <c r="N70" s="497">
        <v>0</v>
      </c>
      <c r="O70" s="497">
        <v>33805.46</v>
      </c>
      <c r="P70" s="498" t="s">
        <v>886</v>
      </c>
      <c r="Q70" s="498" t="s">
        <v>198</v>
      </c>
      <c r="R70" s="498" t="s">
        <v>956</v>
      </c>
      <c r="S70" s="499" t="s">
        <v>509</v>
      </c>
      <c r="T70" s="7"/>
    </row>
    <row r="71" spans="1:21" s="8" customFormat="1" ht="109.5" customHeight="1" x14ac:dyDescent="0.25">
      <c r="A71" s="493" t="s">
        <v>969</v>
      </c>
      <c r="B71" s="494" t="s">
        <v>970</v>
      </c>
      <c r="C71" s="494" t="s">
        <v>971</v>
      </c>
      <c r="D71" s="495" t="s">
        <v>881</v>
      </c>
      <c r="E71" s="495" t="s">
        <v>159</v>
      </c>
      <c r="F71" s="494" t="s">
        <v>261</v>
      </c>
      <c r="G71" s="496" t="s">
        <v>131</v>
      </c>
      <c r="H71" s="496"/>
      <c r="I71" s="496"/>
      <c r="J71" s="497">
        <v>391000.59</v>
      </c>
      <c r="K71" s="497">
        <v>29325.05</v>
      </c>
      <c r="L71" s="497">
        <v>29325.040000000001</v>
      </c>
      <c r="M71" s="497">
        <v>0</v>
      </c>
      <c r="N71" s="497">
        <v>0</v>
      </c>
      <c r="O71" s="497">
        <v>332350.5</v>
      </c>
      <c r="P71" s="498" t="s">
        <v>886</v>
      </c>
      <c r="Q71" s="498" t="s">
        <v>469</v>
      </c>
      <c r="R71" s="498" t="s">
        <v>213</v>
      </c>
      <c r="S71" s="499" t="s">
        <v>513</v>
      </c>
      <c r="T71" s="7"/>
    </row>
    <row r="72" spans="1:21" s="8" customFormat="1" ht="167.25" customHeight="1" x14ac:dyDescent="0.25">
      <c r="A72" s="493" t="s">
        <v>972</v>
      </c>
      <c r="B72" s="494" t="s">
        <v>973</v>
      </c>
      <c r="C72" s="494" t="s">
        <v>974</v>
      </c>
      <c r="D72" s="495" t="s">
        <v>881</v>
      </c>
      <c r="E72" s="495" t="s">
        <v>159</v>
      </c>
      <c r="F72" s="494" t="s">
        <v>261</v>
      </c>
      <c r="G72" s="496" t="s">
        <v>131</v>
      </c>
      <c r="H72" s="496"/>
      <c r="I72" s="496"/>
      <c r="J72" s="497">
        <v>102736.04</v>
      </c>
      <c r="K72" s="497">
        <v>0</v>
      </c>
      <c r="L72" s="497">
        <v>7705.2</v>
      </c>
      <c r="M72" s="497">
        <v>7705.21</v>
      </c>
      <c r="N72" s="497">
        <v>0</v>
      </c>
      <c r="O72" s="497">
        <v>87325.63</v>
      </c>
      <c r="P72" s="498" t="s">
        <v>886</v>
      </c>
      <c r="Q72" s="498" t="s">
        <v>469</v>
      </c>
      <c r="R72" s="498" t="s">
        <v>956</v>
      </c>
      <c r="S72" s="499" t="s">
        <v>509</v>
      </c>
      <c r="T72" s="7"/>
    </row>
    <row r="73" spans="1:21" s="8" customFormat="1" ht="173.25" x14ac:dyDescent="0.25">
      <c r="A73" s="493" t="s">
        <v>975</v>
      </c>
      <c r="B73" s="494" t="s">
        <v>976</v>
      </c>
      <c r="C73" s="494" t="s">
        <v>977</v>
      </c>
      <c r="D73" s="495" t="s">
        <v>881</v>
      </c>
      <c r="E73" s="495" t="s">
        <v>159</v>
      </c>
      <c r="F73" s="494" t="s">
        <v>261</v>
      </c>
      <c r="G73" s="496" t="s">
        <v>131</v>
      </c>
      <c r="H73" s="496"/>
      <c r="I73" s="496"/>
      <c r="J73" s="497">
        <v>153950.03</v>
      </c>
      <c r="K73" s="497">
        <v>0</v>
      </c>
      <c r="L73" s="497">
        <v>11546.25</v>
      </c>
      <c r="M73" s="497">
        <v>11546.26</v>
      </c>
      <c r="N73" s="497">
        <v>0</v>
      </c>
      <c r="O73" s="497">
        <v>130857.52</v>
      </c>
      <c r="P73" s="498" t="s">
        <v>886</v>
      </c>
      <c r="Q73" s="498" t="s">
        <v>198</v>
      </c>
      <c r="R73" s="498" t="s">
        <v>212</v>
      </c>
      <c r="S73" s="499" t="s">
        <v>509</v>
      </c>
      <c r="T73" s="7"/>
    </row>
    <row r="74" spans="1:21" s="8" customFormat="1" ht="147.75" customHeight="1" x14ac:dyDescent="0.25">
      <c r="A74" s="493" t="s">
        <v>978</v>
      </c>
      <c r="B74" s="494" t="s">
        <v>979</v>
      </c>
      <c r="C74" s="494" t="s">
        <v>980</v>
      </c>
      <c r="D74" s="495" t="s">
        <v>881</v>
      </c>
      <c r="E74" s="495" t="s">
        <v>148</v>
      </c>
      <c r="F74" s="494" t="s">
        <v>261</v>
      </c>
      <c r="G74" s="496" t="s">
        <v>131</v>
      </c>
      <c r="H74" s="496"/>
      <c r="I74" s="496"/>
      <c r="J74" s="497">
        <v>342475.69</v>
      </c>
      <c r="K74" s="497">
        <v>25685.69</v>
      </c>
      <c r="L74" s="497">
        <v>25685.67</v>
      </c>
      <c r="M74" s="497">
        <v>0</v>
      </c>
      <c r="N74" s="497">
        <v>0</v>
      </c>
      <c r="O74" s="497">
        <v>291104.33</v>
      </c>
      <c r="P74" s="498" t="s">
        <v>886</v>
      </c>
      <c r="Q74" s="498" t="s">
        <v>922</v>
      </c>
      <c r="R74" s="498" t="s">
        <v>212</v>
      </c>
      <c r="S74" s="499" t="s">
        <v>509</v>
      </c>
      <c r="T74" s="7"/>
    </row>
    <row r="75" spans="1:21" s="8" customFormat="1" ht="126" x14ac:dyDescent="0.25">
      <c r="A75" s="493" t="s">
        <v>981</v>
      </c>
      <c r="B75" s="494" t="s">
        <v>982</v>
      </c>
      <c r="C75" s="494" t="s">
        <v>983</v>
      </c>
      <c r="D75" s="495" t="s">
        <v>881</v>
      </c>
      <c r="E75" s="495" t="s">
        <v>148</v>
      </c>
      <c r="F75" s="494" t="s">
        <v>261</v>
      </c>
      <c r="G75" s="496" t="s">
        <v>131</v>
      </c>
      <c r="H75" s="496"/>
      <c r="I75" s="496"/>
      <c r="J75" s="497">
        <v>41876.76</v>
      </c>
      <c r="K75" s="497">
        <v>3140.77</v>
      </c>
      <c r="L75" s="497">
        <v>3140.75</v>
      </c>
      <c r="M75" s="497">
        <v>0</v>
      </c>
      <c r="N75" s="497">
        <v>0</v>
      </c>
      <c r="O75" s="497">
        <v>35595.24</v>
      </c>
      <c r="P75" s="498" t="s">
        <v>886</v>
      </c>
      <c r="Q75" s="498" t="s">
        <v>469</v>
      </c>
      <c r="R75" s="498" t="s">
        <v>956</v>
      </c>
      <c r="S75" s="499" t="s">
        <v>513</v>
      </c>
      <c r="T75" s="7"/>
    </row>
    <row r="76" spans="1:21" s="8" customFormat="1" ht="94.5" x14ac:dyDescent="0.25">
      <c r="A76" s="493" t="s">
        <v>984</v>
      </c>
      <c r="B76" s="494" t="s">
        <v>985</v>
      </c>
      <c r="C76" s="494" t="s">
        <v>986</v>
      </c>
      <c r="D76" s="495" t="s">
        <v>881</v>
      </c>
      <c r="E76" s="495" t="s">
        <v>370</v>
      </c>
      <c r="F76" s="494" t="s">
        <v>261</v>
      </c>
      <c r="G76" s="496" t="s">
        <v>131</v>
      </c>
      <c r="H76" s="496"/>
      <c r="I76" s="496"/>
      <c r="J76" s="497">
        <v>265373</v>
      </c>
      <c r="K76" s="497">
        <v>19903</v>
      </c>
      <c r="L76" s="497">
        <v>19902.97</v>
      </c>
      <c r="M76" s="497">
        <v>0</v>
      </c>
      <c r="N76" s="497">
        <v>0</v>
      </c>
      <c r="O76" s="497">
        <v>225567.03</v>
      </c>
      <c r="P76" s="498" t="s">
        <v>886</v>
      </c>
      <c r="Q76" s="498" t="s">
        <v>469</v>
      </c>
      <c r="R76" s="498" t="s">
        <v>213</v>
      </c>
      <c r="S76" s="499" t="s">
        <v>513</v>
      </c>
      <c r="T76" s="7"/>
    </row>
    <row r="77" spans="1:21" s="8" customFormat="1" ht="170.25" customHeight="1" x14ac:dyDescent="0.25">
      <c r="A77" s="493" t="s">
        <v>987</v>
      </c>
      <c r="B77" s="494" t="s">
        <v>988</v>
      </c>
      <c r="C77" s="494" t="s">
        <v>974</v>
      </c>
      <c r="D77" s="495" t="s">
        <v>881</v>
      </c>
      <c r="E77" s="495" t="s">
        <v>361</v>
      </c>
      <c r="F77" s="494" t="s">
        <v>261</v>
      </c>
      <c r="G77" s="496" t="s">
        <v>131</v>
      </c>
      <c r="H77" s="496"/>
      <c r="I77" s="496"/>
      <c r="J77" s="497">
        <v>77112</v>
      </c>
      <c r="K77" s="497">
        <v>0</v>
      </c>
      <c r="L77" s="497">
        <v>5783.35</v>
      </c>
      <c r="M77" s="497">
        <v>5784</v>
      </c>
      <c r="N77" s="497">
        <v>0</v>
      </c>
      <c r="O77" s="497">
        <v>65544.649999999994</v>
      </c>
      <c r="P77" s="498" t="s">
        <v>886</v>
      </c>
      <c r="Q77" s="498" t="s">
        <v>198</v>
      </c>
      <c r="R77" s="498" t="s">
        <v>956</v>
      </c>
      <c r="S77" s="499" t="s">
        <v>512</v>
      </c>
      <c r="T77" s="7"/>
    </row>
    <row r="78" spans="1:21" s="8" customFormat="1" ht="171.75" customHeight="1" x14ac:dyDescent="0.25">
      <c r="A78" s="493" t="s">
        <v>989</v>
      </c>
      <c r="B78" s="494" t="s">
        <v>990</v>
      </c>
      <c r="C78" s="494" t="s">
        <v>927</v>
      </c>
      <c r="D78" s="495" t="s">
        <v>881</v>
      </c>
      <c r="E78" s="495" t="s">
        <v>361</v>
      </c>
      <c r="F78" s="494" t="s">
        <v>261</v>
      </c>
      <c r="G78" s="496" t="s">
        <v>131</v>
      </c>
      <c r="H78" s="496"/>
      <c r="I78" s="496"/>
      <c r="J78" s="497">
        <v>269492</v>
      </c>
      <c r="K78" s="497">
        <v>20212</v>
      </c>
      <c r="L78" s="497">
        <v>20211.900000000001</v>
      </c>
      <c r="M78" s="497">
        <v>0</v>
      </c>
      <c r="N78" s="497">
        <v>0</v>
      </c>
      <c r="O78" s="497">
        <v>229068.1</v>
      </c>
      <c r="P78" s="498" t="s">
        <v>886</v>
      </c>
      <c r="Q78" s="498" t="s">
        <v>198</v>
      </c>
      <c r="R78" s="498" t="s">
        <v>956</v>
      </c>
      <c r="S78" s="499" t="s">
        <v>509</v>
      </c>
      <c r="T78" s="7"/>
    </row>
    <row r="79" spans="1:21" s="8" customFormat="1" ht="130.5" customHeight="1" x14ac:dyDescent="0.25">
      <c r="A79" s="493" t="s">
        <v>991</v>
      </c>
      <c r="B79" s="494" t="s">
        <v>992</v>
      </c>
      <c r="C79" s="494" t="s">
        <v>993</v>
      </c>
      <c r="D79" s="495" t="s">
        <v>881</v>
      </c>
      <c r="E79" s="495" t="s">
        <v>361</v>
      </c>
      <c r="F79" s="494" t="s">
        <v>261</v>
      </c>
      <c r="G79" s="496" t="s">
        <v>131</v>
      </c>
      <c r="H79" s="496"/>
      <c r="I79" s="496"/>
      <c r="J79" s="497">
        <v>5405.47</v>
      </c>
      <c r="K79" s="497">
        <v>405.47</v>
      </c>
      <c r="L79" s="497">
        <v>405.41</v>
      </c>
      <c r="M79" s="497">
        <v>0</v>
      </c>
      <c r="N79" s="497">
        <v>0</v>
      </c>
      <c r="O79" s="497">
        <v>4594.59</v>
      </c>
      <c r="P79" s="498" t="s">
        <v>886</v>
      </c>
      <c r="Q79" s="498" t="s">
        <v>469</v>
      </c>
      <c r="R79" s="498" t="s">
        <v>213</v>
      </c>
      <c r="S79" s="499" t="s">
        <v>512</v>
      </c>
      <c r="T79" s="7"/>
    </row>
    <row r="80" spans="1:21" s="8" customFormat="1" ht="94.5" x14ac:dyDescent="0.25">
      <c r="A80" s="97" t="s">
        <v>54</v>
      </c>
      <c r="B80" s="233" t="s">
        <v>681</v>
      </c>
      <c r="C80" s="98"/>
      <c r="D80" s="98"/>
      <c r="E80" s="98"/>
      <c r="F80" s="98"/>
      <c r="G80" s="98"/>
      <c r="H80" s="98"/>
      <c r="I80" s="98"/>
      <c r="J80" s="266"/>
      <c r="K80" s="266"/>
      <c r="L80" s="266"/>
      <c r="M80" s="266"/>
      <c r="N80" s="266"/>
      <c r="O80" s="266"/>
      <c r="P80" s="267"/>
      <c r="Q80" s="267"/>
      <c r="R80" s="267"/>
      <c r="S80" s="268"/>
      <c r="T80" s="7"/>
    </row>
    <row r="81" spans="1:22" s="8" customFormat="1" ht="181.5" customHeight="1" x14ac:dyDescent="0.25">
      <c r="A81" s="101" t="s">
        <v>55</v>
      </c>
      <c r="B81" s="237" t="s">
        <v>56</v>
      </c>
      <c r="C81" s="102"/>
      <c r="D81" s="102"/>
      <c r="E81" s="102"/>
      <c r="F81" s="102"/>
      <c r="G81" s="102"/>
      <c r="H81" s="102"/>
      <c r="I81" s="102"/>
      <c r="J81" s="250"/>
      <c r="K81" s="250"/>
      <c r="L81" s="250"/>
      <c r="M81" s="250"/>
      <c r="N81" s="250"/>
      <c r="O81" s="250"/>
      <c r="P81" s="251"/>
      <c r="Q81" s="251"/>
      <c r="R81" s="251"/>
      <c r="S81" s="252"/>
      <c r="T81" s="7"/>
    </row>
    <row r="82" spans="1:22" s="8" customFormat="1" ht="84.75" customHeight="1" x14ac:dyDescent="0.25">
      <c r="A82" s="99" t="s">
        <v>57</v>
      </c>
      <c r="B82" s="201" t="s">
        <v>58</v>
      </c>
      <c r="C82" s="100"/>
      <c r="D82" s="100"/>
      <c r="E82" s="100"/>
      <c r="F82" s="100"/>
      <c r="G82" s="100"/>
      <c r="H82" s="100"/>
      <c r="I82" s="100"/>
      <c r="J82" s="246"/>
      <c r="K82" s="246"/>
      <c r="L82" s="246"/>
      <c r="M82" s="246"/>
      <c r="N82" s="246"/>
      <c r="O82" s="246"/>
      <c r="P82" s="247"/>
      <c r="Q82" s="247"/>
      <c r="R82" s="247"/>
      <c r="S82" s="248"/>
      <c r="T82" s="7"/>
    </row>
    <row r="83" spans="1:22" s="8" customFormat="1" ht="134.25" customHeight="1" x14ac:dyDescent="0.25">
      <c r="A83" s="6" t="s">
        <v>60</v>
      </c>
      <c r="B83" s="33" t="s">
        <v>778</v>
      </c>
      <c r="C83" s="33" t="s">
        <v>153</v>
      </c>
      <c r="D83" s="33" t="s">
        <v>130</v>
      </c>
      <c r="E83" s="33" t="s">
        <v>154</v>
      </c>
      <c r="F83" s="40" t="s">
        <v>155</v>
      </c>
      <c r="G83" s="40" t="s">
        <v>131</v>
      </c>
      <c r="H83" s="40" t="s">
        <v>107</v>
      </c>
      <c r="I83" s="40"/>
      <c r="J83" s="245">
        <v>861231.92</v>
      </c>
      <c r="K83" s="245">
        <v>64592.4</v>
      </c>
      <c r="L83" s="245">
        <v>64592.39</v>
      </c>
      <c r="M83" s="245">
        <v>0</v>
      </c>
      <c r="N83" s="245">
        <v>0</v>
      </c>
      <c r="O83" s="245">
        <v>732047.13</v>
      </c>
      <c r="P83" s="269" t="s">
        <v>200</v>
      </c>
      <c r="Q83" s="269" t="s">
        <v>213</v>
      </c>
      <c r="R83" s="269" t="s">
        <v>517</v>
      </c>
      <c r="S83" s="270">
        <v>2021</v>
      </c>
      <c r="T83" s="7"/>
      <c r="U83" s="271"/>
      <c r="V83" s="244"/>
    </row>
    <row r="84" spans="1:22" s="8" customFormat="1" ht="70.5" customHeight="1" x14ac:dyDescent="0.25">
      <c r="A84" s="6" t="s">
        <v>160</v>
      </c>
      <c r="B84" s="33" t="s">
        <v>777</v>
      </c>
      <c r="C84" s="33" t="s">
        <v>153</v>
      </c>
      <c r="D84" s="33" t="s">
        <v>130</v>
      </c>
      <c r="E84" s="33" t="s">
        <v>154</v>
      </c>
      <c r="F84" s="40" t="s">
        <v>155</v>
      </c>
      <c r="G84" s="40" t="s">
        <v>131</v>
      </c>
      <c r="H84" s="40" t="s">
        <v>107</v>
      </c>
      <c r="I84" s="40"/>
      <c r="J84" s="245">
        <f t="array" ref="J84">SUM(ROUND(K84:O84,2))</f>
        <v>1578429</v>
      </c>
      <c r="K84" s="245">
        <v>118382.18</v>
      </c>
      <c r="L84" s="245">
        <v>118382.17</v>
      </c>
      <c r="M84" s="245">
        <v>0</v>
      </c>
      <c r="N84" s="245">
        <v>0</v>
      </c>
      <c r="O84" s="245">
        <v>1341664.6499999999</v>
      </c>
      <c r="P84" s="269" t="s">
        <v>210</v>
      </c>
      <c r="Q84" s="269" t="s">
        <v>959</v>
      </c>
      <c r="R84" s="269" t="s">
        <v>199</v>
      </c>
      <c r="S84" s="270">
        <v>2021</v>
      </c>
      <c r="T84" s="7"/>
      <c r="U84" s="244"/>
      <c r="V84" s="244"/>
    </row>
    <row r="85" spans="1:22" s="8" customFormat="1" ht="63" x14ac:dyDescent="0.25">
      <c r="A85" s="6" t="s">
        <v>161</v>
      </c>
      <c r="B85" s="33" t="s">
        <v>779</v>
      </c>
      <c r="C85" s="33" t="s">
        <v>153</v>
      </c>
      <c r="D85" s="33" t="s">
        <v>130</v>
      </c>
      <c r="E85" s="33" t="s">
        <v>154</v>
      </c>
      <c r="F85" s="40" t="s">
        <v>155</v>
      </c>
      <c r="G85" s="40" t="s">
        <v>131</v>
      </c>
      <c r="H85" s="40" t="s">
        <v>107</v>
      </c>
      <c r="I85" s="40"/>
      <c r="J85" s="245">
        <f t="array" ref="J85">SUM(ROUND(K85:O85,2))</f>
        <v>941265</v>
      </c>
      <c r="K85" s="245">
        <v>70595</v>
      </c>
      <c r="L85" s="245">
        <v>70594.87</v>
      </c>
      <c r="M85" s="245">
        <v>0</v>
      </c>
      <c r="N85" s="245">
        <v>0</v>
      </c>
      <c r="O85" s="245">
        <v>800075.13</v>
      </c>
      <c r="P85" s="269" t="s">
        <v>187</v>
      </c>
      <c r="Q85" s="269" t="s">
        <v>419</v>
      </c>
      <c r="R85" s="287" t="s">
        <v>422</v>
      </c>
      <c r="S85" s="270">
        <v>2020</v>
      </c>
      <c r="T85" s="7"/>
      <c r="U85" s="249"/>
    </row>
    <row r="86" spans="1:22" s="8" customFormat="1" ht="66.75" customHeight="1" x14ac:dyDescent="0.25">
      <c r="A86" s="6" t="s">
        <v>162</v>
      </c>
      <c r="B86" s="33" t="s">
        <v>780</v>
      </c>
      <c r="C86" s="33" t="s">
        <v>153</v>
      </c>
      <c r="D86" s="33" t="s">
        <v>130</v>
      </c>
      <c r="E86" s="33" t="s">
        <v>154</v>
      </c>
      <c r="F86" s="40" t="s">
        <v>155</v>
      </c>
      <c r="G86" s="40" t="s">
        <v>131</v>
      </c>
      <c r="H86" s="40" t="s">
        <v>107</v>
      </c>
      <c r="I86" s="40"/>
      <c r="J86" s="245">
        <f t="array" ref="J86">SUM(ROUND(K86:O86,2))</f>
        <v>2519694</v>
      </c>
      <c r="K86" s="409">
        <v>188977.05</v>
      </c>
      <c r="L86" s="409">
        <v>188977.05</v>
      </c>
      <c r="M86" s="245">
        <v>0</v>
      </c>
      <c r="N86" s="245">
        <v>0</v>
      </c>
      <c r="O86" s="409">
        <v>2141739.9</v>
      </c>
      <c r="P86" s="269" t="s">
        <v>190</v>
      </c>
      <c r="Q86" s="269" t="s">
        <v>190</v>
      </c>
      <c r="R86" s="287" t="s">
        <v>201</v>
      </c>
      <c r="S86" s="270">
        <v>2021</v>
      </c>
      <c r="T86" s="7"/>
      <c r="U86" s="244"/>
    </row>
    <row r="87" spans="1:22" s="8" customFormat="1" ht="78.75" x14ac:dyDescent="0.25">
      <c r="A87" s="6" t="s">
        <v>163</v>
      </c>
      <c r="B87" s="45" t="s">
        <v>781</v>
      </c>
      <c r="C87" s="45" t="s">
        <v>153</v>
      </c>
      <c r="D87" s="45" t="s">
        <v>130</v>
      </c>
      <c r="E87" s="45" t="s">
        <v>154</v>
      </c>
      <c r="F87" s="45" t="s">
        <v>155</v>
      </c>
      <c r="G87" s="47" t="s">
        <v>131</v>
      </c>
      <c r="H87" s="47" t="s">
        <v>107</v>
      </c>
      <c r="I87" s="47"/>
      <c r="J87" s="245">
        <v>2998461.39</v>
      </c>
      <c r="K87" s="245">
        <v>466107.62</v>
      </c>
      <c r="L87" s="245">
        <v>205325.99</v>
      </c>
      <c r="M87" s="245">
        <v>0</v>
      </c>
      <c r="N87" s="245">
        <v>0</v>
      </c>
      <c r="O87" s="245">
        <v>2327027.7799999998</v>
      </c>
      <c r="P87" s="269" t="s">
        <v>189</v>
      </c>
      <c r="Q87" s="269" t="s">
        <v>439</v>
      </c>
      <c r="R87" s="287" t="s">
        <v>191</v>
      </c>
      <c r="S87" s="270">
        <v>2020</v>
      </c>
      <c r="T87" s="7"/>
      <c r="U87" s="249"/>
    </row>
    <row r="88" spans="1:22" s="8" customFormat="1" ht="129" customHeight="1" x14ac:dyDescent="0.25">
      <c r="A88" s="6" t="s">
        <v>164</v>
      </c>
      <c r="B88" s="33" t="s">
        <v>156</v>
      </c>
      <c r="C88" s="33" t="s">
        <v>153</v>
      </c>
      <c r="D88" s="33" t="s">
        <v>130</v>
      </c>
      <c r="E88" s="33" t="s">
        <v>154</v>
      </c>
      <c r="F88" s="40" t="s">
        <v>155</v>
      </c>
      <c r="G88" s="40" t="s">
        <v>131</v>
      </c>
      <c r="H88" s="40" t="s">
        <v>107</v>
      </c>
      <c r="I88" s="40"/>
      <c r="J88" s="245">
        <v>1718956</v>
      </c>
      <c r="K88" s="245">
        <v>128921.7</v>
      </c>
      <c r="L88" s="245">
        <v>128921.7</v>
      </c>
      <c r="M88" s="245">
        <v>0</v>
      </c>
      <c r="N88" s="245">
        <v>0</v>
      </c>
      <c r="O88" s="245">
        <v>1461112.6</v>
      </c>
      <c r="P88" s="269" t="s">
        <v>203</v>
      </c>
      <c r="Q88" s="269" t="s">
        <v>439</v>
      </c>
      <c r="R88" s="287" t="s">
        <v>191</v>
      </c>
      <c r="S88" s="270">
        <v>2020</v>
      </c>
      <c r="T88" s="7"/>
      <c r="U88" s="244"/>
    </row>
    <row r="89" spans="1:22" s="8" customFormat="1" ht="66" customHeight="1" x14ac:dyDescent="0.25">
      <c r="A89" s="6" t="s">
        <v>165</v>
      </c>
      <c r="B89" s="33" t="s">
        <v>782</v>
      </c>
      <c r="C89" s="33" t="s">
        <v>153</v>
      </c>
      <c r="D89" s="33" t="s">
        <v>130</v>
      </c>
      <c r="E89" s="33" t="s">
        <v>154</v>
      </c>
      <c r="F89" s="40" t="s">
        <v>155</v>
      </c>
      <c r="G89" s="40" t="s">
        <v>131</v>
      </c>
      <c r="H89" s="40" t="s">
        <v>107</v>
      </c>
      <c r="I89" s="40"/>
      <c r="J89" s="245">
        <v>1032434</v>
      </c>
      <c r="K89" s="245">
        <v>77432.55</v>
      </c>
      <c r="L89" s="245">
        <v>77432.55</v>
      </c>
      <c r="M89" s="245">
        <v>0</v>
      </c>
      <c r="N89" s="245">
        <v>0</v>
      </c>
      <c r="O89" s="245">
        <v>877568.9</v>
      </c>
      <c r="P89" s="269" t="s">
        <v>187</v>
      </c>
      <c r="Q89" s="269" t="s">
        <v>208</v>
      </c>
      <c r="R89" s="287" t="s">
        <v>206</v>
      </c>
      <c r="S89" s="270">
        <v>2020</v>
      </c>
      <c r="T89" s="7"/>
      <c r="U89" s="271"/>
    </row>
    <row r="90" spans="1:22" s="520" customFormat="1" ht="90" customHeight="1" x14ac:dyDescent="0.25">
      <c r="A90" s="6" t="s">
        <v>1007</v>
      </c>
      <c r="B90" s="45" t="s">
        <v>1008</v>
      </c>
      <c r="C90" s="45" t="s">
        <v>153</v>
      </c>
      <c r="D90" s="45" t="s">
        <v>130</v>
      </c>
      <c r="E90" s="45" t="s">
        <v>154</v>
      </c>
      <c r="F90" s="47" t="s">
        <v>155</v>
      </c>
      <c r="G90" s="47" t="s">
        <v>131</v>
      </c>
      <c r="H90" s="47" t="s">
        <v>107</v>
      </c>
      <c r="I90" s="47"/>
      <c r="J90" s="245">
        <v>2587831.2599999998</v>
      </c>
      <c r="K90" s="245">
        <v>194087.35</v>
      </c>
      <c r="L90" s="245">
        <v>194087.34</v>
      </c>
      <c r="M90" s="245">
        <v>0</v>
      </c>
      <c r="N90" s="245">
        <v>0</v>
      </c>
      <c r="O90" s="245">
        <v>2199656.5699999998</v>
      </c>
      <c r="P90" s="269" t="s">
        <v>200</v>
      </c>
      <c r="Q90" s="269" t="s">
        <v>213</v>
      </c>
      <c r="R90" s="287" t="s">
        <v>517</v>
      </c>
      <c r="S90" s="270">
        <v>2021</v>
      </c>
      <c r="T90" s="523"/>
      <c r="U90" s="519"/>
    </row>
    <row r="91" spans="1:22" s="8" customFormat="1" ht="105.75" customHeight="1" x14ac:dyDescent="0.25">
      <c r="A91" s="6" t="s">
        <v>166</v>
      </c>
      <c r="B91" s="33" t="s">
        <v>157</v>
      </c>
      <c r="C91" s="33" t="s">
        <v>153</v>
      </c>
      <c r="D91" s="33" t="s">
        <v>130</v>
      </c>
      <c r="E91" s="33" t="s">
        <v>154</v>
      </c>
      <c r="F91" s="40" t="s">
        <v>155</v>
      </c>
      <c r="G91" s="40" t="s">
        <v>131</v>
      </c>
      <c r="H91" s="40" t="s">
        <v>107</v>
      </c>
      <c r="I91" s="40"/>
      <c r="J91" s="245">
        <v>2015304.99</v>
      </c>
      <c r="K91" s="245">
        <v>151147.99</v>
      </c>
      <c r="L91" s="245">
        <v>151148</v>
      </c>
      <c r="M91" s="245">
        <v>0</v>
      </c>
      <c r="N91" s="245">
        <v>0</v>
      </c>
      <c r="O91" s="245">
        <v>1713009</v>
      </c>
      <c r="P91" s="269" t="s">
        <v>186</v>
      </c>
      <c r="Q91" s="269" t="s">
        <v>214</v>
      </c>
      <c r="R91" s="287" t="s">
        <v>208</v>
      </c>
      <c r="S91" s="270">
        <v>2020</v>
      </c>
      <c r="T91" s="7"/>
      <c r="U91" s="271"/>
    </row>
    <row r="92" spans="1:22" s="8" customFormat="1" ht="150" customHeight="1" x14ac:dyDescent="0.25">
      <c r="A92" s="6" t="s">
        <v>789</v>
      </c>
      <c r="B92" s="33" t="s">
        <v>158</v>
      </c>
      <c r="C92" s="33" t="s">
        <v>153</v>
      </c>
      <c r="D92" s="33" t="s">
        <v>130</v>
      </c>
      <c r="E92" s="33" t="s">
        <v>154</v>
      </c>
      <c r="F92" s="40" t="s">
        <v>155</v>
      </c>
      <c r="G92" s="40" t="s">
        <v>131</v>
      </c>
      <c r="H92" s="40" t="s">
        <v>107</v>
      </c>
      <c r="I92" s="40"/>
      <c r="J92" s="245">
        <f t="array" ref="J92">SUM(ROUND(K92:O92,2))</f>
        <v>3098934</v>
      </c>
      <c r="K92" s="245">
        <v>232420.05</v>
      </c>
      <c r="L92" s="245">
        <v>232420.05</v>
      </c>
      <c r="M92" s="245">
        <v>0</v>
      </c>
      <c r="N92" s="245">
        <v>0</v>
      </c>
      <c r="O92" s="245">
        <v>2634093.9</v>
      </c>
      <c r="P92" s="269" t="s">
        <v>214</v>
      </c>
      <c r="Q92" s="269" t="s">
        <v>187</v>
      </c>
      <c r="R92" s="287" t="s">
        <v>202</v>
      </c>
      <c r="S92" s="270">
        <v>2020</v>
      </c>
      <c r="T92" s="7"/>
      <c r="U92" s="249"/>
    </row>
    <row r="93" spans="1:22" s="8" customFormat="1" ht="80.25" customHeight="1" x14ac:dyDescent="0.25">
      <c r="A93" s="6" t="s">
        <v>786</v>
      </c>
      <c r="B93" s="33" t="s">
        <v>783</v>
      </c>
      <c r="C93" s="33" t="s">
        <v>153</v>
      </c>
      <c r="D93" s="33" t="s">
        <v>130</v>
      </c>
      <c r="E93" s="33" t="s">
        <v>154</v>
      </c>
      <c r="F93" s="40" t="s">
        <v>155</v>
      </c>
      <c r="G93" s="40" t="s">
        <v>131</v>
      </c>
      <c r="H93" s="40" t="s">
        <v>107</v>
      </c>
      <c r="I93" s="40"/>
      <c r="J93" s="245">
        <v>916016</v>
      </c>
      <c r="K93" s="245">
        <v>103638.32</v>
      </c>
      <c r="L93" s="245">
        <v>65868.460000000006</v>
      </c>
      <c r="M93" s="245">
        <v>0</v>
      </c>
      <c r="N93" s="245">
        <v>0</v>
      </c>
      <c r="O93" s="245">
        <v>746509.22</v>
      </c>
      <c r="P93" s="269" t="s">
        <v>187</v>
      </c>
      <c r="Q93" s="269" t="s">
        <v>419</v>
      </c>
      <c r="R93" s="287" t="s">
        <v>422</v>
      </c>
      <c r="S93" s="270">
        <v>2020</v>
      </c>
      <c r="T93" s="7"/>
      <c r="U93" s="249"/>
    </row>
    <row r="94" spans="1:22" s="8" customFormat="1" ht="105" customHeight="1" x14ac:dyDescent="0.25">
      <c r="A94" s="6" t="s">
        <v>787</v>
      </c>
      <c r="B94" s="33" t="s">
        <v>784</v>
      </c>
      <c r="C94" s="33" t="s">
        <v>153</v>
      </c>
      <c r="D94" s="33" t="s">
        <v>130</v>
      </c>
      <c r="E94" s="33" t="s">
        <v>154</v>
      </c>
      <c r="F94" s="40" t="s">
        <v>155</v>
      </c>
      <c r="G94" s="40" t="s">
        <v>131</v>
      </c>
      <c r="H94" s="40" t="s">
        <v>107</v>
      </c>
      <c r="I94" s="40"/>
      <c r="J94" s="245">
        <v>662413</v>
      </c>
      <c r="K94" s="245">
        <v>49681</v>
      </c>
      <c r="L94" s="245">
        <v>49681</v>
      </c>
      <c r="M94" s="245">
        <v>0</v>
      </c>
      <c r="N94" s="245">
        <v>0</v>
      </c>
      <c r="O94" s="245">
        <v>563051</v>
      </c>
      <c r="P94" s="269" t="s">
        <v>214</v>
      </c>
      <c r="Q94" s="269" t="s">
        <v>187</v>
      </c>
      <c r="R94" s="287" t="s">
        <v>202</v>
      </c>
      <c r="S94" s="270">
        <v>2020</v>
      </c>
      <c r="T94" s="7"/>
      <c r="U94" s="249"/>
    </row>
    <row r="95" spans="1:22" s="8" customFormat="1" ht="67.5" customHeight="1" x14ac:dyDescent="0.25">
      <c r="A95" s="6" t="s">
        <v>788</v>
      </c>
      <c r="B95" s="45" t="s">
        <v>785</v>
      </c>
      <c r="C95" s="45" t="s">
        <v>153</v>
      </c>
      <c r="D95" s="45" t="s">
        <v>130</v>
      </c>
      <c r="E95" s="45" t="s">
        <v>154</v>
      </c>
      <c r="F95" s="45" t="s">
        <v>155</v>
      </c>
      <c r="G95" s="47" t="s">
        <v>131</v>
      </c>
      <c r="H95" s="47" t="s">
        <v>107</v>
      </c>
      <c r="I95" s="47"/>
      <c r="J95" s="245">
        <v>1999926</v>
      </c>
      <c r="K95" s="245">
        <v>149994.45000000001</v>
      </c>
      <c r="L95" s="245">
        <v>149994.45000000001</v>
      </c>
      <c r="M95" s="245">
        <v>0</v>
      </c>
      <c r="N95" s="245">
        <v>0</v>
      </c>
      <c r="O95" s="245">
        <v>1699937.1</v>
      </c>
      <c r="P95" s="269" t="s">
        <v>189</v>
      </c>
      <c r="Q95" s="269" t="s">
        <v>439</v>
      </c>
      <c r="R95" s="287" t="s">
        <v>191</v>
      </c>
      <c r="S95" s="270">
        <v>2020</v>
      </c>
      <c r="T95" s="7"/>
      <c r="U95" s="249"/>
    </row>
    <row r="96" spans="1:22" s="8" customFormat="1" ht="64.5" customHeight="1" x14ac:dyDescent="0.25">
      <c r="A96" s="6" t="s">
        <v>1005</v>
      </c>
      <c r="B96" s="33" t="s">
        <v>1009</v>
      </c>
      <c r="C96" s="45" t="s">
        <v>153</v>
      </c>
      <c r="D96" s="45" t="s">
        <v>130</v>
      </c>
      <c r="E96" s="45" t="s">
        <v>154</v>
      </c>
      <c r="F96" s="45" t="s">
        <v>155</v>
      </c>
      <c r="G96" s="47" t="s">
        <v>131</v>
      </c>
      <c r="H96" s="47" t="s">
        <v>107</v>
      </c>
      <c r="I96" s="40"/>
      <c r="J96" s="245">
        <v>741694.26</v>
      </c>
      <c r="K96" s="245">
        <v>55627.08</v>
      </c>
      <c r="L96" s="245">
        <v>55627.06</v>
      </c>
      <c r="M96" s="245">
        <v>0</v>
      </c>
      <c r="N96" s="245">
        <v>0</v>
      </c>
      <c r="O96" s="245">
        <v>630440.12</v>
      </c>
      <c r="P96" s="269" t="s">
        <v>200</v>
      </c>
      <c r="Q96" s="269" t="s">
        <v>517</v>
      </c>
      <c r="R96" s="269" t="s">
        <v>1038</v>
      </c>
      <c r="S96" s="270">
        <v>2021</v>
      </c>
      <c r="T96" s="7"/>
      <c r="U96" s="244"/>
    </row>
    <row r="97" spans="1:22" s="8" customFormat="1" ht="102" customHeight="1" x14ac:dyDescent="0.25">
      <c r="A97" s="99" t="s">
        <v>59</v>
      </c>
      <c r="B97" s="201" t="s">
        <v>61</v>
      </c>
      <c r="C97" s="100"/>
      <c r="D97" s="100"/>
      <c r="E97" s="100"/>
      <c r="F97" s="100"/>
      <c r="G97" s="100"/>
      <c r="H97" s="100"/>
      <c r="I97" s="100"/>
      <c r="J97" s="246"/>
      <c r="K97" s="246"/>
      <c r="L97" s="246"/>
      <c r="M97" s="246"/>
      <c r="N97" s="246"/>
      <c r="O97" s="246"/>
      <c r="P97" s="247"/>
      <c r="Q97" s="247"/>
      <c r="R97" s="247"/>
      <c r="S97" s="248"/>
      <c r="T97" s="7"/>
      <c r="U97" s="271"/>
      <c r="V97" s="271"/>
    </row>
    <row r="98" spans="1:22" s="8" customFormat="1" ht="201" customHeight="1" x14ac:dyDescent="0.25">
      <c r="A98" s="6" t="s">
        <v>532</v>
      </c>
      <c r="B98" s="17" t="s">
        <v>167</v>
      </c>
      <c r="C98" s="17" t="s">
        <v>129</v>
      </c>
      <c r="D98" s="17" t="s">
        <v>130</v>
      </c>
      <c r="E98" s="17" t="s">
        <v>313</v>
      </c>
      <c r="F98" s="15" t="s">
        <v>132</v>
      </c>
      <c r="G98" s="15" t="s">
        <v>131</v>
      </c>
      <c r="H98" s="15" t="s">
        <v>107</v>
      </c>
      <c r="I98" s="15"/>
      <c r="J98" s="153">
        <v>2254433</v>
      </c>
      <c r="K98" s="153">
        <v>169083</v>
      </c>
      <c r="L98" s="153">
        <v>169082</v>
      </c>
      <c r="M98" s="153">
        <v>0</v>
      </c>
      <c r="N98" s="153">
        <v>0</v>
      </c>
      <c r="O98" s="153">
        <v>1916268</v>
      </c>
      <c r="P98" s="154" t="s">
        <v>210</v>
      </c>
      <c r="Q98" s="154" t="s">
        <v>1014</v>
      </c>
      <c r="R98" s="154" t="s">
        <v>1015</v>
      </c>
      <c r="S98" s="163">
        <v>2021</v>
      </c>
      <c r="T98" s="7"/>
      <c r="U98" s="249"/>
      <c r="V98" s="249"/>
    </row>
    <row r="99" spans="1:22" s="8" customFormat="1" ht="182.25" customHeight="1" x14ac:dyDescent="0.25">
      <c r="A99" s="6" t="s">
        <v>533</v>
      </c>
      <c r="B99" s="17" t="s">
        <v>168</v>
      </c>
      <c r="C99" s="17" t="s">
        <v>129</v>
      </c>
      <c r="D99" s="17" t="s">
        <v>130</v>
      </c>
      <c r="E99" s="17" t="s">
        <v>313</v>
      </c>
      <c r="F99" s="15" t="s">
        <v>132</v>
      </c>
      <c r="G99" s="15" t="s">
        <v>131</v>
      </c>
      <c r="H99" s="15" t="s">
        <v>107</v>
      </c>
      <c r="I99" s="15"/>
      <c r="J99" s="153">
        <v>2146581</v>
      </c>
      <c r="K99" s="153">
        <v>160994</v>
      </c>
      <c r="L99" s="153">
        <v>160993</v>
      </c>
      <c r="M99" s="153">
        <v>0</v>
      </c>
      <c r="N99" s="153">
        <v>0</v>
      </c>
      <c r="O99" s="153">
        <v>1824594</v>
      </c>
      <c r="P99" s="154" t="s">
        <v>198</v>
      </c>
      <c r="Q99" s="154" t="s">
        <v>1014</v>
      </c>
      <c r="R99" s="154" t="s">
        <v>1015</v>
      </c>
      <c r="S99" s="163">
        <v>2021</v>
      </c>
      <c r="T99" s="7"/>
      <c r="U99" s="249"/>
      <c r="V99" s="249"/>
    </row>
    <row r="100" spans="1:22" s="8" customFormat="1" ht="84" customHeight="1" x14ac:dyDescent="0.25">
      <c r="A100" s="6" t="s">
        <v>534</v>
      </c>
      <c r="B100" s="17" t="s">
        <v>503</v>
      </c>
      <c r="C100" s="17" t="s">
        <v>129</v>
      </c>
      <c r="D100" s="17" t="s">
        <v>130</v>
      </c>
      <c r="E100" s="17" t="s">
        <v>313</v>
      </c>
      <c r="F100" s="15" t="s">
        <v>132</v>
      </c>
      <c r="G100" s="15" t="s">
        <v>131</v>
      </c>
      <c r="H100" s="15" t="s">
        <v>107</v>
      </c>
      <c r="I100" s="15"/>
      <c r="J100" s="153">
        <v>230000</v>
      </c>
      <c r="K100" s="153">
        <v>17250</v>
      </c>
      <c r="L100" s="153">
        <v>17250</v>
      </c>
      <c r="M100" s="153">
        <v>0</v>
      </c>
      <c r="N100" s="153">
        <v>0</v>
      </c>
      <c r="O100" s="153">
        <v>195500</v>
      </c>
      <c r="P100" s="154" t="s">
        <v>210</v>
      </c>
      <c r="Q100" s="154" t="s">
        <v>213</v>
      </c>
      <c r="R100" s="154" t="s">
        <v>517</v>
      </c>
      <c r="S100" s="163">
        <v>2020</v>
      </c>
      <c r="T100" s="7"/>
      <c r="U100" s="249"/>
      <c r="V100" s="249"/>
    </row>
    <row r="101" spans="1:22" s="8" customFormat="1" ht="184.5" customHeight="1" x14ac:dyDescent="0.25">
      <c r="A101" s="6" t="s">
        <v>535</v>
      </c>
      <c r="B101" s="17" t="s">
        <v>169</v>
      </c>
      <c r="C101" s="17" t="s">
        <v>129</v>
      </c>
      <c r="D101" s="17" t="s">
        <v>130</v>
      </c>
      <c r="E101" s="17" t="s">
        <v>313</v>
      </c>
      <c r="F101" s="15" t="s">
        <v>132</v>
      </c>
      <c r="G101" s="15" t="s">
        <v>131</v>
      </c>
      <c r="H101" s="15" t="s">
        <v>107</v>
      </c>
      <c r="I101" s="15"/>
      <c r="J101" s="153">
        <v>1023584</v>
      </c>
      <c r="K101" s="153">
        <v>76769</v>
      </c>
      <c r="L101" s="153">
        <v>76769</v>
      </c>
      <c r="M101" s="153">
        <v>0</v>
      </c>
      <c r="N101" s="153">
        <v>0</v>
      </c>
      <c r="O101" s="153">
        <v>870046</v>
      </c>
      <c r="P101" s="154" t="s">
        <v>210</v>
      </c>
      <c r="Q101" s="154" t="s">
        <v>1014</v>
      </c>
      <c r="R101" s="154" t="s">
        <v>1015</v>
      </c>
      <c r="S101" s="163">
        <v>2021</v>
      </c>
      <c r="T101" s="7"/>
      <c r="U101" s="249"/>
      <c r="V101" s="249"/>
    </row>
    <row r="102" spans="1:22" s="619" customFormat="1" ht="78.75" x14ac:dyDescent="0.25">
      <c r="A102" s="6" t="s">
        <v>536</v>
      </c>
      <c r="B102" s="17" t="s">
        <v>1040</v>
      </c>
      <c r="C102" s="612"/>
      <c r="D102" s="612"/>
      <c r="E102" s="612"/>
      <c r="F102" s="613"/>
      <c r="G102" s="613"/>
      <c r="H102" s="613"/>
      <c r="I102" s="613"/>
      <c r="J102" s="614"/>
      <c r="K102" s="614"/>
      <c r="L102" s="614"/>
      <c r="M102" s="614"/>
      <c r="N102" s="614"/>
      <c r="O102" s="614"/>
      <c r="P102" s="615"/>
      <c r="Q102" s="615"/>
      <c r="R102" s="615"/>
      <c r="S102" s="616"/>
      <c r="T102" s="617"/>
      <c r="U102" s="618"/>
    </row>
    <row r="103" spans="1:22" s="8" customFormat="1" ht="141.75" x14ac:dyDescent="0.25">
      <c r="A103" s="6" t="s">
        <v>537</v>
      </c>
      <c r="B103" s="17" t="s">
        <v>837</v>
      </c>
      <c r="C103" s="17" t="s">
        <v>142</v>
      </c>
      <c r="D103" s="17" t="s">
        <v>130</v>
      </c>
      <c r="E103" s="17" t="s">
        <v>314</v>
      </c>
      <c r="F103" s="15" t="s">
        <v>132</v>
      </c>
      <c r="G103" s="15" t="s">
        <v>131</v>
      </c>
      <c r="H103" s="15" t="s">
        <v>107</v>
      </c>
      <c r="I103" s="15"/>
      <c r="J103" s="153">
        <v>121966.83</v>
      </c>
      <c r="K103" s="153">
        <v>6098.34</v>
      </c>
      <c r="L103" s="153">
        <v>12196.69</v>
      </c>
      <c r="M103" s="153">
        <v>0</v>
      </c>
      <c r="N103" s="153">
        <v>0</v>
      </c>
      <c r="O103" s="153">
        <v>103671.8</v>
      </c>
      <c r="P103" s="253" t="s">
        <v>206</v>
      </c>
      <c r="Q103" s="253" t="s">
        <v>190</v>
      </c>
      <c r="R103" s="157" t="s">
        <v>186</v>
      </c>
      <c r="S103" s="163">
        <v>2016</v>
      </c>
      <c r="T103" s="7"/>
    </row>
    <row r="104" spans="1:22" s="8" customFormat="1" ht="106.5" customHeight="1" x14ac:dyDescent="0.25">
      <c r="A104" s="6" t="s">
        <v>538</v>
      </c>
      <c r="B104" s="17" t="s">
        <v>907</v>
      </c>
      <c r="C104" s="17" t="s">
        <v>142</v>
      </c>
      <c r="D104" s="17" t="s">
        <v>130</v>
      </c>
      <c r="E104" s="17" t="s">
        <v>314</v>
      </c>
      <c r="F104" s="15" t="s">
        <v>132</v>
      </c>
      <c r="G104" s="15" t="s">
        <v>131</v>
      </c>
      <c r="H104" s="15" t="s">
        <v>107</v>
      </c>
      <c r="I104" s="15"/>
      <c r="J104" s="636">
        <v>746169.02</v>
      </c>
      <c r="K104" s="636">
        <v>55962.69</v>
      </c>
      <c r="L104" s="636">
        <v>55962.68</v>
      </c>
      <c r="M104" s="636">
        <v>0</v>
      </c>
      <c r="N104" s="636">
        <v>0</v>
      </c>
      <c r="O104" s="636">
        <v>634243.65</v>
      </c>
      <c r="P104" s="443" t="s">
        <v>440</v>
      </c>
      <c r="Q104" s="443" t="s">
        <v>209</v>
      </c>
      <c r="R104" s="157" t="s">
        <v>886</v>
      </c>
      <c r="S104" s="444">
        <v>2020</v>
      </c>
      <c r="T104" s="7"/>
    </row>
    <row r="105" spans="1:22" s="8" customFormat="1" ht="135" customHeight="1" x14ac:dyDescent="0.25">
      <c r="A105" s="6" t="s">
        <v>539</v>
      </c>
      <c r="B105" s="17" t="s">
        <v>136</v>
      </c>
      <c r="C105" s="17" t="s">
        <v>133</v>
      </c>
      <c r="D105" s="17" t="s">
        <v>130</v>
      </c>
      <c r="E105" s="17" t="s">
        <v>314</v>
      </c>
      <c r="F105" s="15" t="s">
        <v>132</v>
      </c>
      <c r="G105" s="15" t="s">
        <v>131</v>
      </c>
      <c r="H105" s="15" t="s">
        <v>107</v>
      </c>
      <c r="I105" s="15"/>
      <c r="J105" s="153">
        <v>2082963.58</v>
      </c>
      <c r="K105" s="153">
        <v>156222.26999999999</v>
      </c>
      <c r="L105" s="153">
        <v>156222.26999999999</v>
      </c>
      <c r="M105" s="153">
        <v>0</v>
      </c>
      <c r="N105" s="153">
        <v>0</v>
      </c>
      <c r="O105" s="153">
        <v>1770519.04</v>
      </c>
      <c r="P105" s="157" t="s">
        <v>419</v>
      </c>
      <c r="Q105" s="157" t="s">
        <v>311</v>
      </c>
      <c r="R105" s="157" t="s">
        <v>203</v>
      </c>
      <c r="S105" s="163">
        <v>2020</v>
      </c>
      <c r="T105" s="7"/>
      <c r="U105" s="249"/>
    </row>
    <row r="106" spans="1:22" s="8" customFormat="1" ht="118.5" customHeight="1" x14ac:dyDescent="0.25">
      <c r="A106" s="6" t="s">
        <v>540</v>
      </c>
      <c r="B106" s="17" t="s">
        <v>137</v>
      </c>
      <c r="C106" s="17" t="s">
        <v>142</v>
      </c>
      <c r="D106" s="17" t="s">
        <v>130</v>
      </c>
      <c r="E106" s="17" t="s">
        <v>314</v>
      </c>
      <c r="F106" s="15" t="s">
        <v>132</v>
      </c>
      <c r="G106" s="15" t="s">
        <v>131</v>
      </c>
      <c r="H106" s="15" t="s">
        <v>107</v>
      </c>
      <c r="I106" s="15"/>
      <c r="J106" s="153">
        <v>497310.55</v>
      </c>
      <c r="K106" s="153">
        <v>119531.91</v>
      </c>
      <c r="L106" s="153">
        <v>30630.7</v>
      </c>
      <c r="M106" s="153">
        <v>0</v>
      </c>
      <c r="N106" s="153">
        <v>0</v>
      </c>
      <c r="O106" s="153">
        <v>347147.94</v>
      </c>
      <c r="P106" s="157" t="s">
        <v>422</v>
      </c>
      <c r="Q106" s="157" t="s">
        <v>203</v>
      </c>
      <c r="R106" s="157" t="s">
        <v>210</v>
      </c>
      <c r="S106" s="155" t="s">
        <v>513</v>
      </c>
      <c r="T106" s="7"/>
      <c r="U106" s="249"/>
    </row>
    <row r="107" spans="1:22" s="8" customFormat="1" ht="63" x14ac:dyDescent="0.25">
      <c r="A107" s="6" t="s">
        <v>541</v>
      </c>
      <c r="B107" s="17" t="s">
        <v>138</v>
      </c>
      <c r="C107" s="17" t="s">
        <v>141</v>
      </c>
      <c r="D107" s="17" t="s">
        <v>130</v>
      </c>
      <c r="E107" s="17" t="s">
        <v>601</v>
      </c>
      <c r="F107" s="15" t="s">
        <v>139</v>
      </c>
      <c r="G107" s="15" t="s">
        <v>131</v>
      </c>
      <c r="H107" s="15" t="s">
        <v>107</v>
      </c>
      <c r="I107" s="15"/>
      <c r="J107" s="153">
        <v>324371.26</v>
      </c>
      <c r="K107" s="153">
        <v>24327.85</v>
      </c>
      <c r="L107" s="153">
        <v>24327.85</v>
      </c>
      <c r="M107" s="153">
        <v>0</v>
      </c>
      <c r="N107" s="153">
        <v>0</v>
      </c>
      <c r="O107" s="153">
        <v>275715.56</v>
      </c>
      <c r="P107" s="253" t="s">
        <v>204</v>
      </c>
      <c r="Q107" s="38" t="s">
        <v>205</v>
      </c>
      <c r="R107" s="157" t="s">
        <v>195</v>
      </c>
      <c r="S107" s="163">
        <v>2018</v>
      </c>
      <c r="T107" s="7"/>
      <c r="U107" s="249"/>
    </row>
    <row r="108" spans="1:22" s="8" customFormat="1" ht="275.25" customHeight="1" x14ac:dyDescent="0.25">
      <c r="A108" s="6" t="s">
        <v>542</v>
      </c>
      <c r="B108" s="17" t="s">
        <v>629</v>
      </c>
      <c r="C108" s="17" t="s">
        <v>140</v>
      </c>
      <c r="D108" s="17" t="s">
        <v>130</v>
      </c>
      <c r="E108" s="17" t="s">
        <v>358</v>
      </c>
      <c r="F108" s="15" t="s">
        <v>139</v>
      </c>
      <c r="G108" s="15" t="s">
        <v>131</v>
      </c>
      <c r="H108" s="15" t="s">
        <v>107</v>
      </c>
      <c r="I108" s="15"/>
      <c r="J108" s="153">
        <v>521863.48</v>
      </c>
      <c r="K108" s="153">
        <v>39139.769999999997</v>
      </c>
      <c r="L108" s="153">
        <v>39139.760000000002</v>
      </c>
      <c r="M108" s="153">
        <v>0</v>
      </c>
      <c r="N108" s="153">
        <v>0</v>
      </c>
      <c r="O108" s="153">
        <v>443583.95</v>
      </c>
      <c r="P108" s="265" t="s">
        <v>204</v>
      </c>
      <c r="Q108" s="265" t="s">
        <v>223</v>
      </c>
      <c r="R108" s="157" t="s">
        <v>187</v>
      </c>
      <c r="S108" s="163">
        <v>2019</v>
      </c>
      <c r="T108" s="7"/>
    </row>
    <row r="109" spans="1:22" s="8" customFormat="1" ht="104.25" customHeight="1" x14ac:dyDescent="0.25">
      <c r="A109" s="99" t="s">
        <v>63</v>
      </c>
      <c r="B109" s="201" t="s">
        <v>64</v>
      </c>
      <c r="C109" s="100"/>
      <c r="D109" s="100"/>
      <c r="E109" s="100"/>
      <c r="F109" s="100"/>
      <c r="G109" s="100"/>
      <c r="H109" s="100"/>
      <c r="I109" s="100"/>
      <c r="J109" s="246"/>
      <c r="K109" s="246"/>
      <c r="L109" s="246"/>
      <c r="M109" s="246"/>
      <c r="N109" s="246"/>
      <c r="O109" s="246"/>
      <c r="P109" s="247"/>
      <c r="Q109" s="247"/>
      <c r="R109" s="247"/>
      <c r="S109" s="248"/>
      <c r="T109" s="7"/>
    </row>
    <row r="110" spans="1:22" s="8" customFormat="1" ht="102.75" customHeight="1" x14ac:dyDescent="0.25">
      <c r="A110" s="6" t="s">
        <v>749</v>
      </c>
      <c r="B110" s="17" t="s">
        <v>816</v>
      </c>
      <c r="C110" s="17" t="s">
        <v>129</v>
      </c>
      <c r="D110" s="17" t="s">
        <v>143</v>
      </c>
      <c r="E110" s="17" t="s">
        <v>313</v>
      </c>
      <c r="F110" s="15" t="s">
        <v>144</v>
      </c>
      <c r="G110" s="15" t="s">
        <v>131</v>
      </c>
      <c r="H110" s="15" t="s">
        <v>107</v>
      </c>
      <c r="I110" s="15"/>
      <c r="J110" s="153">
        <v>1149199</v>
      </c>
      <c r="K110" s="153">
        <v>325258</v>
      </c>
      <c r="L110" s="153">
        <v>86190</v>
      </c>
      <c r="M110" s="153">
        <v>0</v>
      </c>
      <c r="N110" s="153">
        <v>0</v>
      </c>
      <c r="O110" s="153">
        <v>737751</v>
      </c>
      <c r="P110" s="154" t="s">
        <v>214</v>
      </c>
      <c r="Q110" s="154" t="s">
        <v>189</v>
      </c>
      <c r="R110" s="287" t="s">
        <v>201</v>
      </c>
      <c r="S110" s="163">
        <v>2019</v>
      </c>
      <c r="T110" s="7"/>
      <c r="U110" s="249"/>
      <c r="V110" s="249"/>
    </row>
    <row r="111" spans="1:22" s="8" customFormat="1" ht="138.75" customHeight="1" x14ac:dyDescent="0.25">
      <c r="A111" s="6" t="s">
        <v>750</v>
      </c>
      <c r="B111" s="17" t="s">
        <v>751</v>
      </c>
      <c r="C111" s="17" t="s">
        <v>142</v>
      </c>
      <c r="D111" s="17" t="s">
        <v>143</v>
      </c>
      <c r="E111" s="17" t="s">
        <v>314</v>
      </c>
      <c r="F111" s="15" t="s">
        <v>144</v>
      </c>
      <c r="G111" s="15" t="s">
        <v>131</v>
      </c>
      <c r="H111" s="15" t="s">
        <v>107</v>
      </c>
      <c r="I111" s="15"/>
      <c r="J111" s="153">
        <v>888818.82</v>
      </c>
      <c r="K111" s="153">
        <v>228910.82</v>
      </c>
      <c r="L111" s="153">
        <v>53506.1</v>
      </c>
      <c r="M111" s="153">
        <v>0</v>
      </c>
      <c r="N111" s="153">
        <v>0</v>
      </c>
      <c r="O111" s="153">
        <v>606401.9</v>
      </c>
      <c r="P111" s="157" t="s">
        <v>214</v>
      </c>
      <c r="Q111" s="157" t="s">
        <v>211</v>
      </c>
      <c r="R111" s="287" t="s">
        <v>198</v>
      </c>
      <c r="S111" s="155" t="s">
        <v>509</v>
      </c>
      <c r="T111" s="7"/>
      <c r="U111" s="249"/>
      <c r="V111" s="249"/>
    </row>
    <row r="112" spans="1:22" s="8" customFormat="1" ht="63" x14ac:dyDescent="0.25">
      <c r="A112" s="6" t="s">
        <v>752</v>
      </c>
      <c r="B112" s="17" t="s">
        <v>145</v>
      </c>
      <c r="C112" s="17" t="s">
        <v>141</v>
      </c>
      <c r="D112" s="17" t="s">
        <v>143</v>
      </c>
      <c r="E112" s="17" t="s">
        <v>601</v>
      </c>
      <c r="F112" s="15" t="s">
        <v>144</v>
      </c>
      <c r="G112" s="15" t="s">
        <v>131</v>
      </c>
      <c r="H112" s="15" t="s">
        <v>107</v>
      </c>
      <c r="I112" s="15"/>
      <c r="J112" s="153">
        <v>815603</v>
      </c>
      <c r="K112" s="153">
        <v>122340</v>
      </c>
      <c r="L112" s="153">
        <v>0</v>
      </c>
      <c r="M112" s="153">
        <v>0</v>
      </c>
      <c r="N112" s="153">
        <v>61170</v>
      </c>
      <c r="O112" s="153">
        <v>693263</v>
      </c>
      <c r="P112" s="157" t="s">
        <v>187</v>
      </c>
      <c r="Q112" s="157" t="s">
        <v>422</v>
      </c>
      <c r="R112" s="287" t="s">
        <v>189</v>
      </c>
      <c r="S112" s="155" t="s">
        <v>513</v>
      </c>
      <c r="T112" s="7"/>
      <c r="U112" s="249"/>
    </row>
    <row r="113" spans="1:22" s="8" customFormat="1" ht="80.25" customHeight="1" x14ac:dyDescent="0.25">
      <c r="A113" s="6" t="s">
        <v>753</v>
      </c>
      <c r="B113" s="17" t="s">
        <v>809</v>
      </c>
      <c r="C113" s="17" t="s">
        <v>140</v>
      </c>
      <c r="D113" s="17" t="s">
        <v>143</v>
      </c>
      <c r="E113" s="17" t="s">
        <v>358</v>
      </c>
      <c r="F113" s="15" t="s">
        <v>144</v>
      </c>
      <c r="G113" s="15" t="s">
        <v>131</v>
      </c>
      <c r="H113" s="15" t="s">
        <v>107</v>
      </c>
      <c r="I113" s="15"/>
      <c r="J113" s="153">
        <v>807956.33</v>
      </c>
      <c r="K113" s="153">
        <v>121193.45</v>
      </c>
      <c r="L113" s="153">
        <v>0</v>
      </c>
      <c r="M113" s="153">
        <v>0</v>
      </c>
      <c r="N113" s="153">
        <v>0</v>
      </c>
      <c r="O113" s="153">
        <v>686762.88</v>
      </c>
      <c r="P113" s="154" t="s">
        <v>793</v>
      </c>
      <c r="Q113" s="154" t="s">
        <v>791</v>
      </c>
      <c r="R113" s="287" t="s">
        <v>439</v>
      </c>
      <c r="S113" s="155" t="s">
        <v>515</v>
      </c>
      <c r="T113" s="7"/>
      <c r="U113" s="249"/>
    </row>
    <row r="114" spans="1:22" s="8" customFormat="1" ht="99.75" customHeight="1" x14ac:dyDescent="0.25">
      <c r="A114" s="6" t="s">
        <v>754</v>
      </c>
      <c r="B114" s="17" t="s">
        <v>682</v>
      </c>
      <c r="C114" s="17" t="s">
        <v>140</v>
      </c>
      <c r="D114" s="17" t="s">
        <v>143</v>
      </c>
      <c r="E114" s="17" t="s">
        <v>358</v>
      </c>
      <c r="F114" s="15" t="s">
        <v>144</v>
      </c>
      <c r="G114" s="15" t="s">
        <v>131</v>
      </c>
      <c r="H114" s="15" t="s">
        <v>107</v>
      </c>
      <c r="I114" s="15"/>
      <c r="J114" s="153">
        <v>399009.41</v>
      </c>
      <c r="K114" s="153">
        <v>59851.41</v>
      </c>
      <c r="L114" s="153">
        <v>0</v>
      </c>
      <c r="M114" s="153">
        <v>0</v>
      </c>
      <c r="N114" s="153">
        <v>0</v>
      </c>
      <c r="O114" s="153">
        <v>339158</v>
      </c>
      <c r="P114" s="154" t="s">
        <v>440</v>
      </c>
      <c r="Q114" s="154" t="s">
        <v>200</v>
      </c>
      <c r="R114" s="269" t="s">
        <v>469</v>
      </c>
      <c r="S114" s="155">
        <v>2020</v>
      </c>
      <c r="T114" s="7"/>
      <c r="U114" s="249"/>
    </row>
    <row r="115" spans="1:22" s="8" customFormat="1" ht="99.75" customHeight="1" x14ac:dyDescent="0.25">
      <c r="A115" s="6" t="s">
        <v>755</v>
      </c>
      <c r="B115" s="17" t="s">
        <v>146</v>
      </c>
      <c r="C115" s="17" t="s">
        <v>147</v>
      </c>
      <c r="D115" s="17" t="s">
        <v>143</v>
      </c>
      <c r="E115" s="17" t="s">
        <v>148</v>
      </c>
      <c r="F115" s="15" t="s">
        <v>144</v>
      </c>
      <c r="G115" s="15" t="s">
        <v>131</v>
      </c>
      <c r="H115" s="15" t="s">
        <v>107</v>
      </c>
      <c r="I115" s="15"/>
      <c r="J115" s="153">
        <v>1390917</v>
      </c>
      <c r="K115" s="153">
        <v>208638</v>
      </c>
      <c r="L115" s="153">
        <v>0</v>
      </c>
      <c r="M115" s="153">
        <v>0</v>
      </c>
      <c r="N115" s="153">
        <v>0</v>
      </c>
      <c r="O115" s="153">
        <v>1182279</v>
      </c>
      <c r="P115" s="157" t="s">
        <v>214</v>
      </c>
      <c r="Q115" s="157" t="s">
        <v>189</v>
      </c>
      <c r="R115" s="287" t="s">
        <v>191</v>
      </c>
      <c r="S115" s="158">
        <v>2019</v>
      </c>
      <c r="T115" s="7"/>
      <c r="U115" s="249"/>
    </row>
    <row r="116" spans="1:22" s="8" customFormat="1" ht="63" x14ac:dyDescent="0.25">
      <c r="A116" s="6" t="s">
        <v>756</v>
      </c>
      <c r="B116" s="45" t="s">
        <v>757</v>
      </c>
      <c r="C116" s="45" t="s">
        <v>153</v>
      </c>
      <c r="D116" s="45" t="s">
        <v>143</v>
      </c>
      <c r="E116" s="45" t="s">
        <v>159</v>
      </c>
      <c r="F116" s="47" t="s">
        <v>144</v>
      </c>
      <c r="G116" s="47" t="s">
        <v>131</v>
      </c>
      <c r="H116" s="47" t="s">
        <v>107</v>
      </c>
      <c r="I116" s="47"/>
      <c r="J116" s="153">
        <f t="array" ref="J116">SUM(ROUND(K116:O116,2))</f>
        <v>1579410</v>
      </c>
      <c r="K116" s="153">
        <v>236912</v>
      </c>
      <c r="L116" s="395">
        <v>0</v>
      </c>
      <c r="M116" s="153">
        <v>0</v>
      </c>
      <c r="N116" s="156">
        <v>0</v>
      </c>
      <c r="O116" s="153">
        <v>1342498</v>
      </c>
      <c r="P116" s="154" t="s">
        <v>187</v>
      </c>
      <c r="Q116" s="154" t="s">
        <v>886</v>
      </c>
      <c r="R116" s="269" t="s">
        <v>198</v>
      </c>
      <c r="S116" s="155" t="s">
        <v>513</v>
      </c>
      <c r="T116" s="7"/>
    </row>
    <row r="117" spans="1:22" s="8" customFormat="1" ht="47.25" x14ac:dyDescent="0.25">
      <c r="A117" s="99" t="s">
        <v>65</v>
      </c>
      <c r="B117" s="201" t="s">
        <v>375</v>
      </c>
      <c r="C117" s="100"/>
      <c r="D117" s="100"/>
      <c r="E117" s="100"/>
      <c r="F117" s="100"/>
      <c r="G117" s="100"/>
      <c r="H117" s="100"/>
      <c r="I117" s="100"/>
      <c r="J117" s="246"/>
      <c r="K117" s="246"/>
      <c r="L117" s="246"/>
      <c r="M117" s="246"/>
      <c r="N117" s="246"/>
      <c r="O117" s="246"/>
      <c r="P117" s="247"/>
      <c r="Q117" s="247"/>
      <c r="R117" s="247"/>
      <c r="S117" s="248"/>
      <c r="T117" s="7"/>
    </row>
    <row r="118" spans="1:22" s="8" customFormat="1" ht="97.5" customHeight="1" x14ac:dyDescent="0.25">
      <c r="A118" s="6" t="s">
        <v>66</v>
      </c>
      <c r="B118" s="17" t="s">
        <v>511</v>
      </c>
      <c r="C118" s="17" t="s">
        <v>129</v>
      </c>
      <c r="D118" s="17" t="s">
        <v>357</v>
      </c>
      <c r="E118" s="17" t="s">
        <v>313</v>
      </c>
      <c r="F118" s="15" t="s">
        <v>366</v>
      </c>
      <c r="G118" s="15" t="s">
        <v>131</v>
      </c>
      <c r="H118" s="17" t="s">
        <v>107</v>
      </c>
      <c r="I118" s="17"/>
      <c r="J118" s="156">
        <v>337511</v>
      </c>
      <c r="K118" s="156">
        <v>50627</v>
      </c>
      <c r="L118" s="156">
        <v>0</v>
      </c>
      <c r="M118" s="156">
        <v>0</v>
      </c>
      <c r="N118" s="156">
        <v>0</v>
      </c>
      <c r="O118" s="156">
        <v>286884</v>
      </c>
      <c r="P118" s="157" t="s">
        <v>188</v>
      </c>
      <c r="Q118" s="157" t="s">
        <v>189</v>
      </c>
      <c r="R118" s="692" t="s">
        <v>191</v>
      </c>
      <c r="S118" s="158" t="s">
        <v>513</v>
      </c>
      <c r="U118" s="249"/>
      <c r="V118" s="249"/>
    </row>
    <row r="119" spans="1:22" s="8" customFormat="1" ht="82.5" customHeight="1" x14ac:dyDescent="0.25">
      <c r="A119" s="6" t="s">
        <v>368</v>
      </c>
      <c r="B119" s="33" t="s">
        <v>671</v>
      </c>
      <c r="C119" s="33" t="s">
        <v>455</v>
      </c>
      <c r="D119" s="45" t="s">
        <v>357</v>
      </c>
      <c r="E119" s="45" t="s">
        <v>159</v>
      </c>
      <c r="F119" s="40" t="s">
        <v>456</v>
      </c>
      <c r="G119" s="40" t="s">
        <v>457</v>
      </c>
      <c r="H119" s="40" t="s">
        <v>107</v>
      </c>
      <c r="I119" s="40"/>
      <c r="J119" s="245">
        <f t="array" ref="J119">SUM(ROUND(K119:O119,2))</f>
        <v>4261000</v>
      </c>
      <c r="K119" s="245">
        <v>0</v>
      </c>
      <c r="L119" s="245">
        <v>639150</v>
      </c>
      <c r="M119" s="245">
        <v>0</v>
      </c>
      <c r="N119" s="245">
        <v>0</v>
      </c>
      <c r="O119" s="245">
        <v>3621850</v>
      </c>
      <c r="P119" s="154" t="s">
        <v>195</v>
      </c>
      <c r="Q119" s="154" t="s">
        <v>419</v>
      </c>
      <c r="R119" s="692" t="s">
        <v>208</v>
      </c>
      <c r="S119" s="161">
        <v>2019</v>
      </c>
      <c r="U119" s="244"/>
      <c r="V119" s="249"/>
    </row>
    <row r="120" spans="1:22" s="8" customFormat="1" ht="166.5" customHeight="1" x14ac:dyDescent="0.25">
      <c r="A120" s="6" t="s">
        <v>543</v>
      </c>
      <c r="B120" s="33" t="s">
        <v>458</v>
      </c>
      <c r="C120" s="33" t="s">
        <v>459</v>
      </c>
      <c r="D120" s="45" t="s">
        <v>357</v>
      </c>
      <c r="E120" s="45" t="s">
        <v>159</v>
      </c>
      <c r="F120" s="40" t="s">
        <v>456</v>
      </c>
      <c r="G120" s="40" t="s">
        <v>457</v>
      </c>
      <c r="H120" s="40" t="s">
        <v>107</v>
      </c>
      <c r="I120" s="40"/>
      <c r="J120" s="245">
        <f t="array" ref="J120">SUM(ROUND(K120:O120,2))</f>
        <v>1250131</v>
      </c>
      <c r="K120" s="245">
        <v>0</v>
      </c>
      <c r="L120" s="245">
        <v>187520</v>
      </c>
      <c r="M120" s="245">
        <v>0</v>
      </c>
      <c r="N120" s="245">
        <v>0</v>
      </c>
      <c r="O120" s="245">
        <v>1062611</v>
      </c>
      <c r="P120" s="154" t="s">
        <v>185</v>
      </c>
      <c r="Q120" s="154" t="s">
        <v>195</v>
      </c>
      <c r="R120" s="692" t="s">
        <v>422</v>
      </c>
      <c r="S120" s="161">
        <v>2019</v>
      </c>
      <c r="U120" s="249"/>
    </row>
    <row r="121" spans="1:22" s="8" customFormat="1" ht="166.5" customHeight="1" x14ac:dyDescent="0.25">
      <c r="A121" s="6" t="s">
        <v>544</v>
      </c>
      <c r="B121" s="33" t="s">
        <v>454</v>
      </c>
      <c r="C121" s="45" t="s">
        <v>153</v>
      </c>
      <c r="D121" s="45" t="s">
        <v>357</v>
      </c>
      <c r="E121" s="45" t="s">
        <v>159</v>
      </c>
      <c r="F121" s="40" t="s">
        <v>237</v>
      </c>
      <c r="G121" s="47" t="s">
        <v>131</v>
      </c>
      <c r="H121" s="47" t="s">
        <v>107</v>
      </c>
      <c r="I121" s="47"/>
      <c r="J121" s="153">
        <v>1525618.18</v>
      </c>
      <c r="K121" s="153">
        <v>327156.12</v>
      </c>
      <c r="L121" s="153">
        <v>0</v>
      </c>
      <c r="M121" s="153"/>
      <c r="N121" s="153">
        <v>0</v>
      </c>
      <c r="O121" s="153">
        <v>1198462.06</v>
      </c>
      <c r="P121" s="154" t="s">
        <v>214</v>
      </c>
      <c r="Q121" s="154" t="s">
        <v>439</v>
      </c>
      <c r="R121" s="692" t="s">
        <v>440</v>
      </c>
      <c r="S121" s="161">
        <v>2020</v>
      </c>
      <c r="T121" s="7"/>
    </row>
    <row r="122" spans="1:22" s="8" customFormat="1" ht="138.75" customHeight="1" x14ac:dyDescent="0.25">
      <c r="A122" s="6" t="s">
        <v>545</v>
      </c>
      <c r="B122" s="17" t="s">
        <v>367</v>
      </c>
      <c r="C122" s="17" t="s">
        <v>369</v>
      </c>
      <c r="D122" s="17" t="s">
        <v>357</v>
      </c>
      <c r="E122" s="17" t="s">
        <v>370</v>
      </c>
      <c r="F122" s="17" t="s">
        <v>366</v>
      </c>
      <c r="G122" s="15" t="s">
        <v>131</v>
      </c>
      <c r="H122" s="15" t="s">
        <v>107</v>
      </c>
      <c r="I122" s="15"/>
      <c r="J122" s="153">
        <v>653705.27</v>
      </c>
      <c r="K122" s="153">
        <v>366821.27</v>
      </c>
      <c r="L122" s="153">
        <v>0</v>
      </c>
      <c r="M122" s="153">
        <v>0</v>
      </c>
      <c r="N122" s="153">
        <v>0</v>
      </c>
      <c r="O122" s="153">
        <v>286884</v>
      </c>
      <c r="P122" s="154" t="s">
        <v>214</v>
      </c>
      <c r="Q122" s="154" t="s">
        <v>311</v>
      </c>
      <c r="R122" s="692" t="s">
        <v>201</v>
      </c>
      <c r="S122" s="155">
        <v>2019</v>
      </c>
      <c r="T122" s="7"/>
    </row>
    <row r="123" spans="1:22" s="8" customFormat="1" ht="173.25" x14ac:dyDescent="0.25">
      <c r="A123" s="6" t="s">
        <v>546</v>
      </c>
      <c r="B123" s="17" t="s">
        <v>747</v>
      </c>
      <c r="C123" s="17" t="s">
        <v>140</v>
      </c>
      <c r="D123" s="17" t="s">
        <v>357</v>
      </c>
      <c r="E123" s="17" t="s">
        <v>358</v>
      </c>
      <c r="F123" s="17" t="s">
        <v>366</v>
      </c>
      <c r="G123" s="15" t="s">
        <v>131</v>
      </c>
      <c r="H123" s="15" t="s">
        <v>107</v>
      </c>
      <c r="I123" s="15"/>
      <c r="J123" s="153">
        <v>1280521.1599999999</v>
      </c>
      <c r="K123" s="153">
        <v>286884</v>
      </c>
      <c r="L123" s="153">
        <v>780000</v>
      </c>
      <c r="M123" s="153">
        <v>0</v>
      </c>
      <c r="N123" s="153">
        <v>0</v>
      </c>
      <c r="O123" s="153">
        <v>286884</v>
      </c>
      <c r="P123" s="154" t="s">
        <v>214</v>
      </c>
      <c r="Q123" s="154" t="s">
        <v>422</v>
      </c>
      <c r="R123" s="692" t="s">
        <v>189</v>
      </c>
      <c r="S123" s="155" t="s">
        <v>513</v>
      </c>
      <c r="T123" s="7"/>
      <c r="U123" s="249"/>
    </row>
    <row r="124" spans="1:22" s="8" customFormat="1" ht="81.75" customHeight="1" x14ac:dyDescent="0.25">
      <c r="A124" s="99" t="s">
        <v>67</v>
      </c>
      <c r="B124" s="201" t="s">
        <v>376</v>
      </c>
      <c r="C124" s="100"/>
      <c r="D124" s="100"/>
      <c r="E124" s="100"/>
      <c r="F124" s="100"/>
      <c r="G124" s="100"/>
      <c r="H124" s="100"/>
      <c r="I124" s="100"/>
      <c r="J124" s="246"/>
      <c r="K124" s="246"/>
      <c r="L124" s="246"/>
      <c r="M124" s="246"/>
      <c r="N124" s="246"/>
      <c r="O124" s="246"/>
      <c r="P124" s="247"/>
      <c r="Q124" s="247"/>
      <c r="R124" s="247"/>
      <c r="S124" s="248"/>
      <c r="T124" s="7"/>
    </row>
    <row r="125" spans="1:22" s="8" customFormat="1" ht="63" x14ac:dyDescent="0.25">
      <c r="A125" s="6" t="s">
        <v>68</v>
      </c>
      <c r="B125" s="33" t="s">
        <v>460</v>
      </c>
      <c r="C125" s="45" t="s">
        <v>153</v>
      </c>
      <c r="D125" s="45" t="s">
        <v>357</v>
      </c>
      <c r="E125" s="45" t="s">
        <v>159</v>
      </c>
      <c r="F125" s="40" t="s">
        <v>672</v>
      </c>
      <c r="G125" s="47" t="s">
        <v>131</v>
      </c>
      <c r="H125" s="47" t="s">
        <v>107</v>
      </c>
      <c r="I125" s="47"/>
      <c r="J125" s="272">
        <v>1202255.08</v>
      </c>
      <c r="K125" s="220">
        <v>180488.26</v>
      </c>
      <c r="L125" s="272">
        <v>0</v>
      </c>
      <c r="M125" s="272">
        <v>0</v>
      </c>
      <c r="N125" s="272">
        <v>0</v>
      </c>
      <c r="O125" s="273">
        <v>1021766.88</v>
      </c>
      <c r="P125" s="274" t="s">
        <v>187</v>
      </c>
      <c r="Q125" s="274" t="s">
        <v>209</v>
      </c>
      <c r="R125" s="692" t="s">
        <v>209</v>
      </c>
      <c r="S125" s="604">
        <v>2019</v>
      </c>
      <c r="T125" s="7"/>
      <c r="U125" s="244"/>
    </row>
    <row r="126" spans="1:22" s="8" customFormat="1" ht="63" x14ac:dyDescent="0.25">
      <c r="A126" s="6" t="s">
        <v>673</v>
      </c>
      <c r="B126" s="48" t="s">
        <v>683</v>
      </c>
      <c r="C126" s="45" t="s">
        <v>398</v>
      </c>
      <c r="D126" s="45" t="s">
        <v>357</v>
      </c>
      <c r="E126" s="34" t="s">
        <v>148</v>
      </c>
      <c r="F126" s="40" t="s">
        <v>672</v>
      </c>
      <c r="G126" s="15" t="s">
        <v>131</v>
      </c>
      <c r="H126" s="15"/>
      <c r="I126" s="15"/>
      <c r="J126" s="384">
        <v>514446</v>
      </c>
      <c r="K126" s="385">
        <v>77167.679999999993</v>
      </c>
      <c r="L126" s="272">
        <v>0</v>
      </c>
      <c r="M126" s="272">
        <v>0</v>
      </c>
      <c r="N126" s="272">
        <v>0</v>
      </c>
      <c r="O126" s="273">
        <v>437278.32</v>
      </c>
      <c r="P126" s="386" t="s">
        <v>187</v>
      </c>
      <c r="Q126" s="386" t="s">
        <v>202</v>
      </c>
      <c r="R126" s="692" t="s">
        <v>210</v>
      </c>
      <c r="S126" s="637">
        <v>2020</v>
      </c>
      <c r="T126" s="7"/>
      <c r="U126" s="249"/>
    </row>
    <row r="127" spans="1:22" s="8" customFormat="1" ht="192.75" customHeight="1" x14ac:dyDescent="0.25">
      <c r="A127" s="6" t="s">
        <v>674</v>
      </c>
      <c r="B127" s="11" t="s">
        <v>675</v>
      </c>
      <c r="C127" s="45" t="s">
        <v>436</v>
      </c>
      <c r="D127" s="45" t="s">
        <v>357</v>
      </c>
      <c r="E127" s="17" t="s">
        <v>314</v>
      </c>
      <c r="F127" s="40" t="s">
        <v>672</v>
      </c>
      <c r="G127" s="15" t="s">
        <v>131</v>
      </c>
      <c r="H127" s="15"/>
      <c r="I127" s="15"/>
      <c r="J127" s="272">
        <v>514000</v>
      </c>
      <c r="K127" s="272">
        <v>77100</v>
      </c>
      <c r="L127" s="272">
        <v>0</v>
      </c>
      <c r="M127" s="272">
        <v>0</v>
      </c>
      <c r="N127" s="272">
        <v>0</v>
      </c>
      <c r="O127" s="272">
        <v>436900</v>
      </c>
      <c r="P127" s="274" t="s">
        <v>187</v>
      </c>
      <c r="Q127" s="274" t="s">
        <v>202</v>
      </c>
      <c r="R127" s="692" t="s">
        <v>208</v>
      </c>
      <c r="S127" s="601" t="s">
        <v>512</v>
      </c>
      <c r="T127" s="7"/>
      <c r="U127" s="249"/>
    </row>
    <row r="128" spans="1:22" s="8" customFormat="1" ht="126" x14ac:dyDescent="0.25">
      <c r="A128" s="99" t="s">
        <v>69</v>
      </c>
      <c r="B128" s="201" t="s">
        <v>70</v>
      </c>
      <c r="C128" s="100"/>
      <c r="D128" s="100"/>
      <c r="E128" s="100"/>
      <c r="F128" s="100"/>
      <c r="G128" s="100"/>
      <c r="H128" s="100"/>
      <c r="I128" s="100"/>
      <c r="J128" s="246"/>
      <c r="K128" s="246"/>
      <c r="L128" s="246"/>
      <c r="M128" s="246"/>
      <c r="N128" s="246"/>
      <c r="O128" s="246"/>
      <c r="P128" s="247"/>
      <c r="Q128" s="247"/>
      <c r="R128" s="247"/>
      <c r="S128" s="248"/>
      <c r="T128" s="7"/>
    </row>
    <row r="129" spans="1:22" s="8" customFormat="1" ht="99.75" customHeight="1" x14ac:dyDescent="0.25">
      <c r="A129" s="195" t="s">
        <v>71</v>
      </c>
      <c r="B129" s="135" t="s">
        <v>702</v>
      </c>
      <c r="C129" s="135" t="s">
        <v>153</v>
      </c>
      <c r="D129" s="135" t="s">
        <v>703</v>
      </c>
      <c r="E129" s="135" t="s">
        <v>704</v>
      </c>
      <c r="F129" s="136" t="s">
        <v>705</v>
      </c>
      <c r="G129" s="136" t="s">
        <v>131</v>
      </c>
      <c r="H129" s="136"/>
      <c r="I129" s="136"/>
      <c r="J129" s="230">
        <v>113576.47</v>
      </c>
      <c r="K129" s="230">
        <v>17036.47</v>
      </c>
      <c r="L129" s="230">
        <v>0</v>
      </c>
      <c r="M129" s="230">
        <v>0</v>
      </c>
      <c r="N129" s="230">
        <v>0</v>
      </c>
      <c r="O129" s="230">
        <v>96540</v>
      </c>
      <c r="P129" s="275" t="s">
        <v>213</v>
      </c>
      <c r="Q129" s="275" t="s">
        <v>517</v>
      </c>
      <c r="R129" s="275" t="s">
        <v>199</v>
      </c>
      <c r="S129" s="276">
        <v>2021</v>
      </c>
      <c r="T129" s="7"/>
    </row>
    <row r="130" spans="1:22" s="8" customFormat="1" ht="151.5" customHeight="1" x14ac:dyDescent="0.25">
      <c r="A130" s="195" t="s">
        <v>706</v>
      </c>
      <c r="B130" s="135" t="s">
        <v>707</v>
      </c>
      <c r="C130" s="135" t="s">
        <v>129</v>
      </c>
      <c r="D130" s="135" t="s">
        <v>703</v>
      </c>
      <c r="E130" s="135" t="s">
        <v>708</v>
      </c>
      <c r="F130" s="136" t="s">
        <v>705</v>
      </c>
      <c r="G130" s="136" t="s">
        <v>131</v>
      </c>
      <c r="H130" s="136"/>
      <c r="I130" s="136"/>
      <c r="J130" s="242">
        <v>227153</v>
      </c>
      <c r="K130" s="242">
        <v>34073</v>
      </c>
      <c r="L130" s="242">
        <v>0</v>
      </c>
      <c r="M130" s="242">
        <v>0</v>
      </c>
      <c r="N130" s="242">
        <v>0</v>
      </c>
      <c r="O130" s="242">
        <v>193080</v>
      </c>
      <c r="P130" s="274" t="s">
        <v>195</v>
      </c>
      <c r="Q130" s="274" t="s">
        <v>187</v>
      </c>
      <c r="R130" s="692" t="s">
        <v>208</v>
      </c>
      <c r="S130" s="243">
        <v>2018</v>
      </c>
      <c r="T130" s="7"/>
    </row>
    <row r="131" spans="1:22" s="8" customFormat="1" ht="99" customHeight="1" x14ac:dyDescent="0.25">
      <c r="A131" s="99" t="s">
        <v>72</v>
      </c>
      <c r="B131" s="201" t="s">
        <v>684</v>
      </c>
      <c r="C131" s="100"/>
      <c r="D131" s="100"/>
      <c r="E131" s="100"/>
      <c r="F131" s="100"/>
      <c r="G131" s="100"/>
      <c r="H131" s="100"/>
      <c r="I131" s="100"/>
      <c r="J131" s="246"/>
      <c r="K131" s="246"/>
      <c r="L131" s="246"/>
      <c r="M131" s="246"/>
      <c r="N131" s="246"/>
      <c r="O131" s="246"/>
      <c r="P131" s="247"/>
      <c r="Q131" s="247"/>
      <c r="R131" s="247"/>
      <c r="S131" s="248"/>
      <c r="T131" s="7"/>
      <c r="U131" s="244"/>
    </row>
    <row r="132" spans="1:22" s="8" customFormat="1" ht="108" customHeight="1" x14ac:dyDescent="0.25">
      <c r="A132" s="6" t="s">
        <v>73</v>
      </c>
      <c r="B132" s="33" t="s">
        <v>465</v>
      </c>
      <c r="C132" s="45" t="s">
        <v>600</v>
      </c>
      <c r="D132" s="45" t="s">
        <v>143</v>
      </c>
      <c r="E132" s="45" t="s">
        <v>159</v>
      </c>
      <c r="F132" s="47" t="s">
        <v>262</v>
      </c>
      <c r="G132" s="47" t="s">
        <v>457</v>
      </c>
      <c r="H132" s="47" t="s">
        <v>107</v>
      </c>
      <c r="I132" s="47"/>
      <c r="J132" s="153">
        <f t="array" ref="J132">SUM(ROUND(K132:O132,2))</f>
        <v>4997234</v>
      </c>
      <c r="K132" s="153">
        <v>0</v>
      </c>
      <c r="L132" s="153">
        <v>749585</v>
      </c>
      <c r="M132" s="153">
        <v>0</v>
      </c>
      <c r="N132" s="153">
        <v>0</v>
      </c>
      <c r="O132" s="164">
        <v>4247649</v>
      </c>
      <c r="P132" s="154" t="s">
        <v>203</v>
      </c>
      <c r="Q132" s="154" t="s">
        <v>190</v>
      </c>
      <c r="R132" s="154" t="s">
        <v>201</v>
      </c>
      <c r="S132" s="161">
        <v>2020</v>
      </c>
      <c r="T132" s="7"/>
    </row>
    <row r="133" spans="1:22" s="8" customFormat="1" ht="120" customHeight="1" x14ac:dyDescent="0.25">
      <c r="A133" s="101" t="s">
        <v>74</v>
      </c>
      <c r="B133" s="237" t="s">
        <v>75</v>
      </c>
      <c r="C133" s="102"/>
      <c r="D133" s="102"/>
      <c r="E133" s="102"/>
      <c r="F133" s="102"/>
      <c r="G133" s="102"/>
      <c r="H133" s="102"/>
      <c r="I133" s="102"/>
      <c r="J133" s="250"/>
      <c r="K133" s="250"/>
      <c r="L133" s="250"/>
      <c r="M133" s="250"/>
      <c r="N133" s="250"/>
      <c r="O133" s="250"/>
      <c r="P133" s="251"/>
      <c r="Q133" s="251"/>
      <c r="R133" s="251"/>
      <c r="S133" s="252"/>
      <c r="T133" s="7"/>
      <c r="U133" s="249"/>
    </row>
    <row r="134" spans="1:22" s="8" customFormat="1" ht="114" customHeight="1" x14ac:dyDescent="0.25">
      <c r="A134" s="99" t="s">
        <v>76</v>
      </c>
      <c r="B134" s="201" t="s">
        <v>77</v>
      </c>
      <c r="C134" s="100"/>
      <c r="D134" s="100"/>
      <c r="E134" s="100"/>
      <c r="F134" s="100"/>
      <c r="G134" s="100"/>
      <c r="H134" s="100"/>
      <c r="I134" s="100"/>
      <c r="J134" s="246"/>
      <c r="K134" s="246"/>
      <c r="L134" s="246"/>
      <c r="M134" s="246"/>
      <c r="N134" s="246"/>
      <c r="O134" s="246"/>
      <c r="P134" s="247"/>
      <c r="Q134" s="247"/>
      <c r="R134" s="247"/>
      <c r="S134" s="248"/>
      <c r="T134" s="7"/>
      <c r="U134" s="249"/>
    </row>
    <row r="135" spans="1:22" s="8" customFormat="1" ht="106.5" customHeight="1" x14ac:dyDescent="0.25">
      <c r="A135" s="6" t="s">
        <v>78</v>
      </c>
      <c r="B135" s="2" t="s">
        <v>522</v>
      </c>
      <c r="C135" s="17" t="s">
        <v>129</v>
      </c>
      <c r="D135" s="17" t="s">
        <v>130</v>
      </c>
      <c r="E135" s="17" t="s">
        <v>313</v>
      </c>
      <c r="F135" s="15" t="s">
        <v>402</v>
      </c>
      <c r="G135" s="15" t="s">
        <v>131</v>
      </c>
      <c r="H135" s="17"/>
      <c r="I135" s="17"/>
      <c r="J135" s="156">
        <v>931785.14</v>
      </c>
      <c r="K135" s="156">
        <v>72909.33</v>
      </c>
      <c r="L135" s="156">
        <v>69638.58</v>
      </c>
      <c r="M135" s="156">
        <v>0</v>
      </c>
      <c r="N135" s="156">
        <v>0</v>
      </c>
      <c r="O135" s="156">
        <v>789237.23</v>
      </c>
      <c r="P135" s="157" t="s">
        <v>191</v>
      </c>
      <c r="Q135" s="157" t="s">
        <v>211</v>
      </c>
      <c r="R135" s="157" t="s">
        <v>883</v>
      </c>
      <c r="S135" s="158" t="s">
        <v>513</v>
      </c>
      <c r="T135" s="7"/>
      <c r="U135" s="249"/>
      <c r="V135" s="249"/>
    </row>
    <row r="136" spans="1:22" s="8" customFormat="1" ht="109.5" customHeight="1" x14ac:dyDescent="0.25">
      <c r="A136" s="6" t="s">
        <v>547</v>
      </c>
      <c r="B136" s="2" t="s">
        <v>523</v>
      </c>
      <c r="C136" s="17" t="s">
        <v>129</v>
      </c>
      <c r="D136" s="17" t="s">
        <v>130</v>
      </c>
      <c r="E136" s="17" t="s">
        <v>313</v>
      </c>
      <c r="F136" s="15" t="s">
        <v>402</v>
      </c>
      <c r="G136" s="15" t="s">
        <v>131</v>
      </c>
      <c r="H136" s="17"/>
      <c r="I136" s="17"/>
      <c r="J136" s="156">
        <v>379156.21</v>
      </c>
      <c r="K136" s="156">
        <v>18957.82</v>
      </c>
      <c r="L136" s="156">
        <v>37915.620000000003</v>
      </c>
      <c r="M136" s="156">
        <v>0</v>
      </c>
      <c r="N136" s="156">
        <v>0</v>
      </c>
      <c r="O136" s="156">
        <v>322282.77</v>
      </c>
      <c r="P136" s="157" t="s">
        <v>185</v>
      </c>
      <c r="Q136" s="157" t="s">
        <v>187</v>
      </c>
      <c r="R136" s="693" t="s">
        <v>202</v>
      </c>
      <c r="S136" s="158" t="s">
        <v>515</v>
      </c>
      <c r="T136" s="7"/>
      <c r="U136" s="249"/>
      <c r="V136" s="249"/>
    </row>
    <row r="137" spans="1:22" s="8" customFormat="1" ht="110.25" customHeight="1" x14ac:dyDescent="0.25">
      <c r="A137" s="605" t="s">
        <v>548</v>
      </c>
      <c r="B137" s="277" t="s">
        <v>401</v>
      </c>
      <c r="C137" s="277" t="s">
        <v>398</v>
      </c>
      <c r="D137" s="277" t="s">
        <v>130</v>
      </c>
      <c r="E137" s="277" t="s">
        <v>148</v>
      </c>
      <c r="F137" s="277" t="s">
        <v>402</v>
      </c>
      <c r="G137" s="277" t="s">
        <v>131</v>
      </c>
      <c r="H137" s="277"/>
      <c r="I137" s="277"/>
      <c r="J137" s="528">
        <v>605696.48</v>
      </c>
      <c r="K137" s="528">
        <v>30284.83</v>
      </c>
      <c r="L137" s="528">
        <v>60569.65</v>
      </c>
      <c r="M137" s="528">
        <v>0</v>
      </c>
      <c r="N137" s="528">
        <v>0</v>
      </c>
      <c r="O137" s="528">
        <v>514842</v>
      </c>
      <c r="P137" s="278" t="s">
        <v>214</v>
      </c>
      <c r="Q137" s="278" t="s">
        <v>187</v>
      </c>
      <c r="R137" s="693" t="s">
        <v>202</v>
      </c>
      <c r="S137" s="606" t="s">
        <v>512</v>
      </c>
      <c r="T137" s="7"/>
      <c r="U137" s="249"/>
      <c r="V137" s="249"/>
    </row>
    <row r="138" spans="1:22" s="8" customFormat="1" ht="103.5" customHeight="1" x14ac:dyDescent="0.25">
      <c r="A138" s="605" t="s">
        <v>549</v>
      </c>
      <c r="B138" s="277" t="s">
        <v>403</v>
      </c>
      <c r="C138" s="277" t="s">
        <v>398</v>
      </c>
      <c r="D138" s="277" t="s">
        <v>130</v>
      </c>
      <c r="E138" s="277" t="s">
        <v>148</v>
      </c>
      <c r="F138" s="277" t="s">
        <v>402</v>
      </c>
      <c r="G138" s="277" t="s">
        <v>131</v>
      </c>
      <c r="H138" s="277"/>
      <c r="I138" s="277"/>
      <c r="J138" s="528">
        <v>885597.53</v>
      </c>
      <c r="K138" s="528">
        <v>71724.86</v>
      </c>
      <c r="L138" s="528">
        <v>65989.679999999993</v>
      </c>
      <c r="M138" s="528">
        <v>0</v>
      </c>
      <c r="N138" s="528">
        <v>0</v>
      </c>
      <c r="O138" s="528">
        <v>747882.99</v>
      </c>
      <c r="P138" s="278" t="s">
        <v>206</v>
      </c>
      <c r="Q138" s="278" t="s">
        <v>191</v>
      </c>
      <c r="R138" s="693" t="s">
        <v>210</v>
      </c>
      <c r="S138" s="606" t="s">
        <v>513</v>
      </c>
      <c r="T138" s="7"/>
      <c r="U138" s="249"/>
    </row>
    <row r="139" spans="1:22" s="8" customFormat="1" ht="104.25" customHeight="1" x14ac:dyDescent="0.25">
      <c r="A139" s="605" t="s">
        <v>550</v>
      </c>
      <c r="B139" s="277" t="s">
        <v>404</v>
      </c>
      <c r="C139" s="277" t="s">
        <v>398</v>
      </c>
      <c r="D139" s="277" t="s">
        <v>130</v>
      </c>
      <c r="E139" s="277" t="s">
        <v>148</v>
      </c>
      <c r="F139" s="277" t="s">
        <v>402</v>
      </c>
      <c r="G139" s="277" t="s">
        <v>131</v>
      </c>
      <c r="H139" s="277"/>
      <c r="I139" s="277"/>
      <c r="J139" s="528">
        <v>342995</v>
      </c>
      <c r="K139" s="528">
        <v>18878.48</v>
      </c>
      <c r="L139" s="528">
        <v>34117.519999999997</v>
      </c>
      <c r="M139" s="528">
        <v>0</v>
      </c>
      <c r="N139" s="528">
        <v>0</v>
      </c>
      <c r="O139" s="528">
        <v>289999</v>
      </c>
      <c r="P139" s="278" t="s">
        <v>214</v>
      </c>
      <c r="Q139" s="278" t="s">
        <v>187</v>
      </c>
      <c r="R139" s="693" t="s">
        <v>422</v>
      </c>
      <c r="S139" s="606" t="s">
        <v>512</v>
      </c>
      <c r="T139" s="7"/>
      <c r="U139" s="249"/>
    </row>
    <row r="140" spans="1:22" s="8" customFormat="1" ht="107.25" customHeight="1" x14ac:dyDescent="0.25">
      <c r="A140" s="605" t="s">
        <v>551</v>
      </c>
      <c r="B140" s="277" t="s">
        <v>405</v>
      </c>
      <c r="C140" s="277" t="s">
        <v>398</v>
      </c>
      <c r="D140" s="277" t="s">
        <v>130</v>
      </c>
      <c r="E140" s="277" t="s">
        <v>148</v>
      </c>
      <c r="F140" s="277" t="s">
        <v>402</v>
      </c>
      <c r="G140" s="277" t="s">
        <v>131</v>
      </c>
      <c r="H140" s="277"/>
      <c r="I140" s="277"/>
      <c r="J140" s="528">
        <v>877989.43</v>
      </c>
      <c r="K140" s="528">
        <v>65849.210000000006</v>
      </c>
      <c r="L140" s="528">
        <v>65849.210000000006</v>
      </c>
      <c r="M140" s="528">
        <v>0</v>
      </c>
      <c r="N140" s="528">
        <v>0</v>
      </c>
      <c r="O140" s="528">
        <v>746291.01</v>
      </c>
      <c r="P140" s="278" t="s">
        <v>189</v>
      </c>
      <c r="Q140" s="278" t="s">
        <v>191</v>
      </c>
      <c r="R140" s="693" t="s">
        <v>210</v>
      </c>
      <c r="S140" s="606" t="s">
        <v>513</v>
      </c>
      <c r="T140" s="7"/>
      <c r="U140" s="249"/>
    </row>
    <row r="141" spans="1:22" s="8" customFormat="1" ht="79.5" customHeight="1" x14ac:dyDescent="0.25">
      <c r="A141" s="6" t="s">
        <v>552</v>
      </c>
      <c r="B141" s="17" t="s">
        <v>380</v>
      </c>
      <c r="C141" s="17" t="s">
        <v>372</v>
      </c>
      <c r="D141" s="17" t="s">
        <v>381</v>
      </c>
      <c r="E141" s="17" t="s">
        <v>370</v>
      </c>
      <c r="F141" s="15" t="s">
        <v>241</v>
      </c>
      <c r="G141" s="15" t="s">
        <v>131</v>
      </c>
      <c r="H141" s="15"/>
      <c r="I141" s="15"/>
      <c r="J141" s="153">
        <v>1056256.82</v>
      </c>
      <c r="K141" s="153">
        <v>267286.23</v>
      </c>
      <c r="L141" s="153">
        <v>63970.59</v>
      </c>
      <c r="M141" s="529">
        <v>0</v>
      </c>
      <c r="N141" s="153">
        <v>0</v>
      </c>
      <c r="O141" s="153">
        <v>725000</v>
      </c>
      <c r="P141" s="157" t="s">
        <v>214</v>
      </c>
      <c r="Q141" s="157" t="s">
        <v>201</v>
      </c>
      <c r="R141" s="693" t="s">
        <v>209</v>
      </c>
      <c r="S141" s="155" t="s">
        <v>513</v>
      </c>
      <c r="T141" s="7"/>
      <c r="U141" s="249"/>
    </row>
    <row r="142" spans="1:22" s="8" customFormat="1" ht="90.75" customHeight="1" x14ac:dyDescent="0.25">
      <c r="A142" s="6" t="s">
        <v>553</v>
      </c>
      <c r="B142" s="17" t="s">
        <v>421</v>
      </c>
      <c r="C142" s="17" t="s">
        <v>359</v>
      </c>
      <c r="D142" s="17" t="s">
        <v>130</v>
      </c>
      <c r="E142" s="17" t="s">
        <v>361</v>
      </c>
      <c r="F142" s="17" t="s">
        <v>402</v>
      </c>
      <c r="G142" s="17" t="s">
        <v>131</v>
      </c>
      <c r="H142" s="17"/>
      <c r="I142" s="17"/>
      <c r="J142" s="156">
        <v>469372.62</v>
      </c>
      <c r="K142" s="156">
        <v>35202.949999999997</v>
      </c>
      <c r="L142" s="156">
        <v>35202.949999999997</v>
      </c>
      <c r="M142" s="156">
        <v>0</v>
      </c>
      <c r="N142" s="156">
        <v>0</v>
      </c>
      <c r="O142" s="156">
        <v>398966.71</v>
      </c>
      <c r="P142" s="157" t="s">
        <v>202</v>
      </c>
      <c r="Q142" s="157" t="s">
        <v>190</v>
      </c>
      <c r="R142" s="693" t="s">
        <v>201</v>
      </c>
      <c r="S142" s="158" t="s">
        <v>513</v>
      </c>
      <c r="T142" s="7"/>
    </row>
    <row r="143" spans="1:22" s="8" customFormat="1" ht="74.25" customHeight="1" x14ac:dyDescent="0.25">
      <c r="A143" s="6" t="s">
        <v>554</v>
      </c>
      <c r="B143" s="17" t="s">
        <v>423</v>
      </c>
      <c r="C143" s="17" t="s">
        <v>359</v>
      </c>
      <c r="D143" s="17" t="s">
        <v>130</v>
      </c>
      <c r="E143" s="17" t="s">
        <v>361</v>
      </c>
      <c r="F143" s="17" t="s">
        <v>402</v>
      </c>
      <c r="G143" s="17" t="s">
        <v>131</v>
      </c>
      <c r="H143" s="15"/>
      <c r="I143" s="15"/>
      <c r="J143" s="156">
        <v>517869</v>
      </c>
      <c r="K143" s="156">
        <v>38840.18</v>
      </c>
      <c r="L143" s="156">
        <v>38840.18</v>
      </c>
      <c r="M143" s="156">
        <v>0</v>
      </c>
      <c r="N143" s="156">
        <v>0</v>
      </c>
      <c r="O143" s="156">
        <v>440188.64</v>
      </c>
      <c r="P143" s="157" t="s">
        <v>422</v>
      </c>
      <c r="Q143" s="157" t="s">
        <v>440</v>
      </c>
      <c r="R143" s="693" t="s">
        <v>211</v>
      </c>
      <c r="S143" s="158" t="s">
        <v>513</v>
      </c>
      <c r="T143" s="7"/>
    </row>
    <row r="144" spans="1:22" s="8" customFormat="1" ht="77.25" customHeight="1" x14ac:dyDescent="0.25">
      <c r="A144" s="99" t="s">
        <v>79</v>
      </c>
      <c r="B144" s="201" t="s">
        <v>80</v>
      </c>
      <c r="C144" s="100"/>
      <c r="D144" s="100"/>
      <c r="E144" s="100"/>
      <c r="F144" s="100"/>
      <c r="G144" s="100"/>
      <c r="H144" s="100"/>
      <c r="I144" s="100"/>
      <c r="J144" s="246"/>
      <c r="K144" s="246"/>
      <c r="L144" s="246"/>
      <c r="M144" s="246"/>
      <c r="N144" s="246"/>
      <c r="O144" s="246"/>
      <c r="P144" s="247"/>
      <c r="Q144" s="247"/>
      <c r="R144" s="247"/>
      <c r="S144" s="248"/>
      <c r="T144" s="7"/>
    </row>
    <row r="145" spans="1:22" s="8" customFormat="1" ht="135.75" customHeight="1" x14ac:dyDescent="0.25">
      <c r="A145" s="6" t="s">
        <v>81</v>
      </c>
      <c r="B145" s="33" t="s">
        <v>461</v>
      </c>
      <c r="C145" s="45" t="s">
        <v>464</v>
      </c>
      <c r="D145" s="45" t="s">
        <v>365</v>
      </c>
      <c r="E145" s="45" t="s">
        <v>159</v>
      </c>
      <c r="F145" s="47" t="s">
        <v>462</v>
      </c>
      <c r="G145" s="47" t="s">
        <v>131</v>
      </c>
      <c r="H145" s="47" t="s">
        <v>107</v>
      </c>
      <c r="I145" s="47"/>
      <c r="J145" s="153">
        <f t="array" ref="J145">SUM(ROUND(K145:O145,2))</f>
        <v>4110566</v>
      </c>
      <c r="K145" s="164">
        <v>616585</v>
      </c>
      <c r="L145" s="153">
        <v>0</v>
      </c>
      <c r="M145" s="153">
        <v>0</v>
      </c>
      <c r="N145" s="153">
        <v>0</v>
      </c>
      <c r="O145" s="164">
        <v>3493981</v>
      </c>
      <c r="P145" s="279" t="s">
        <v>185</v>
      </c>
      <c r="Q145" s="279" t="s">
        <v>214</v>
      </c>
      <c r="R145" s="692" t="s">
        <v>187</v>
      </c>
      <c r="S145" s="280">
        <v>2019</v>
      </c>
      <c r="T145" s="7"/>
    </row>
    <row r="146" spans="1:22" s="8" customFormat="1" ht="15.75" x14ac:dyDescent="0.25">
      <c r="A146" s="6"/>
      <c r="B146" s="15"/>
      <c r="C146" s="15"/>
      <c r="D146" s="15"/>
      <c r="E146" s="15"/>
      <c r="F146" s="15"/>
      <c r="G146" s="15"/>
      <c r="H146" s="15"/>
      <c r="I146" s="15"/>
      <c r="J146" s="153"/>
      <c r="K146" s="153"/>
      <c r="L146" s="153"/>
      <c r="M146" s="153"/>
      <c r="N146" s="153"/>
      <c r="O146" s="153"/>
      <c r="P146" s="265"/>
      <c r="Q146" s="265"/>
      <c r="R146" s="265"/>
      <c r="S146" s="163"/>
      <c r="T146" s="7"/>
      <c r="U146" s="244"/>
    </row>
    <row r="147" spans="1:22" s="8" customFormat="1" ht="120" customHeight="1" x14ac:dyDescent="0.25">
      <c r="A147" s="99" t="s">
        <v>82</v>
      </c>
      <c r="B147" s="201" t="s">
        <v>83</v>
      </c>
      <c r="C147" s="100"/>
      <c r="D147" s="100"/>
      <c r="E147" s="100"/>
      <c r="F147" s="100"/>
      <c r="G147" s="100"/>
      <c r="H147" s="100"/>
      <c r="I147" s="100"/>
      <c r="J147" s="246"/>
      <c r="K147" s="246"/>
      <c r="L147" s="246"/>
      <c r="M147" s="246"/>
      <c r="N147" s="246"/>
      <c r="O147" s="246"/>
      <c r="P147" s="247"/>
      <c r="Q147" s="247"/>
      <c r="R147" s="247"/>
      <c r="S147" s="248"/>
      <c r="T147" s="7"/>
      <c r="U147" s="249"/>
    </row>
    <row r="148" spans="1:22" s="8" customFormat="1" ht="94.5" x14ac:dyDescent="0.25">
      <c r="A148" s="6" t="s">
        <v>569</v>
      </c>
      <c r="B148" s="557" t="s">
        <v>698</v>
      </c>
      <c r="C148" s="17" t="s">
        <v>436</v>
      </c>
      <c r="D148" s="45" t="s">
        <v>365</v>
      </c>
      <c r="E148" s="17" t="s">
        <v>314</v>
      </c>
      <c r="F148" s="40" t="s">
        <v>243</v>
      </c>
      <c r="G148" s="47" t="s">
        <v>131</v>
      </c>
      <c r="H148" s="15"/>
      <c r="I148" s="15"/>
      <c r="J148" s="242">
        <v>423905.67</v>
      </c>
      <c r="K148" s="242">
        <v>63585.85</v>
      </c>
      <c r="L148" s="242">
        <v>0</v>
      </c>
      <c r="M148" s="242">
        <v>0</v>
      </c>
      <c r="N148" s="242">
        <v>0</v>
      </c>
      <c r="O148" s="638">
        <v>360319.82</v>
      </c>
      <c r="P148" s="154" t="s">
        <v>186</v>
      </c>
      <c r="Q148" s="154" t="s">
        <v>208</v>
      </c>
      <c r="R148" s="692" t="s">
        <v>311</v>
      </c>
      <c r="S148" s="163">
        <v>2018</v>
      </c>
      <c r="T148" s="7"/>
    </row>
    <row r="149" spans="1:22" s="8" customFormat="1" ht="78.75" x14ac:dyDescent="0.25">
      <c r="A149" s="195" t="s">
        <v>570</v>
      </c>
      <c r="B149" s="281" t="s">
        <v>463</v>
      </c>
      <c r="C149" s="282" t="s">
        <v>153</v>
      </c>
      <c r="D149" s="282" t="s">
        <v>365</v>
      </c>
      <c r="E149" s="282" t="s">
        <v>159</v>
      </c>
      <c r="F149" s="206" t="s">
        <v>243</v>
      </c>
      <c r="G149" s="283" t="s">
        <v>131</v>
      </c>
      <c r="H149" s="283" t="s">
        <v>107</v>
      </c>
      <c r="I149" s="283"/>
      <c r="J149" s="272">
        <v>2241939.58</v>
      </c>
      <c r="K149" s="284">
        <v>336290.93</v>
      </c>
      <c r="L149" s="285">
        <v>0</v>
      </c>
      <c r="M149" s="285">
        <v>0</v>
      </c>
      <c r="N149" s="153">
        <v>0</v>
      </c>
      <c r="O149" s="272">
        <v>1905648.65</v>
      </c>
      <c r="P149" s="154" t="s">
        <v>188</v>
      </c>
      <c r="Q149" s="154" t="s">
        <v>202</v>
      </c>
      <c r="R149" s="692" t="s">
        <v>439</v>
      </c>
      <c r="S149" s="161">
        <v>2019</v>
      </c>
      <c r="T149" s="7"/>
      <c r="U149" s="249"/>
    </row>
    <row r="150" spans="1:22" s="8" customFormat="1" ht="84.75" customHeight="1" x14ac:dyDescent="0.25">
      <c r="A150" s="195" t="s">
        <v>699</v>
      </c>
      <c r="B150" s="208" t="s">
        <v>700</v>
      </c>
      <c r="C150" s="135" t="s">
        <v>506</v>
      </c>
      <c r="D150" s="282" t="s">
        <v>365</v>
      </c>
      <c r="E150" s="136" t="s">
        <v>507</v>
      </c>
      <c r="F150" s="206" t="s">
        <v>243</v>
      </c>
      <c r="G150" s="136" t="s">
        <v>131</v>
      </c>
      <c r="H150" s="136"/>
      <c r="I150" s="136"/>
      <c r="J150" s="286">
        <v>3510750.8</v>
      </c>
      <c r="K150" s="286">
        <v>0</v>
      </c>
      <c r="L150" s="286">
        <v>0</v>
      </c>
      <c r="M150" s="286">
        <v>0</v>
      </c>
      <c r="N150" s="272" t="s">
        <v>701</v>
      </c>
      <c r="O150" s="272">
        <v>2984138.18</v>
      </c>
      <c r="P150" s="154" t="s">
        <v>214</v>
      </c>
      <c r="Q150" s="154" t="s">
        <v>208</v>
      </c>
      <c r="R150" s="692" t="s">
        <v>189</v>
      </c>
      <c r="S150" s="163">
        <v>2020</v>
      </c>
      <c r="T150" s="7"/>
      <c r="U150" s="249"/>
    </row>
    <row r="151" spans="1:22" s="8" customFormat="1" ht="116.25" customHeight="1" x14ac:dyDescent="0.25">
      <c r="A151" s="99" t="s">
        <v>84</v>
      </c>
      <c r="B151" s="201" t="s">
        <v>85</v>
      </c>
      <c r="C151" s="100"/>
      <c r="D151" s="100"/>
      <c r="E151" s="100"/>
      <c r="F151" s="100"/>
      <c r="G151" s="100"/>
      <c r="H151" s="100"/>
      <c r="I151" s="100"/>
      <c r="J151" s="246"/>
      <c r="K151" s="246"/>
      <c r="L151" s="246"/>
      <c r="M151" s="246"/>
      <c r="N151" s="246"/>
      <c r="O151" s="246"/>
      <c r="P151" s="247"/>
      <c r="Q151" s="247"/>
      <c r="R151" s="247"/>
      <c r="S151" s="248"/>
      <c r="T151" s="7"/>
      <c r="U151" s="249"/>
    </row>
    <row r="152" spans="1:22" s="8" customFormat="1" ht="96" customHeight="1" x14ac:dyDescent="0.25">
      <c r="A152" s="6" t="s">
        <v>571</v>
      </c>
      <c r="B152" s="17" t="s">
        <v>634</v>
      </c>
      <c r="C152" s="17" t="s">
        <v>514</v>
      </c>
      <c r="D152" s="17" t="s">
        <v>365</v>
      </c>
      <c r="E152" s="17" t="s">
        <v>313</v>
      </c>
      <c r="F152" s="15" t="s">
        <v>406</v>
      </c>
      <c r="G152" s="17" t="s">
        <v>131</v>
      </c>
      <c r="H152" s="17"/>
      <c r="I152" s="17"/>
      <c r="J152" s="156">
        <v>2321751.5</v>
      </c>
      <c r="K152" s="156">
        <v>0</v>
      </c>
      <c r="L152" s="156">
        <v>0</v>
      </c>
      <c r="M152" s="156">
        <v>810324.96</v>
      </c>
      <c r="N152" s="156">
        <v>0</v>
      </c>
      <c r="O152" s="156">
        <v>1511426.54</v>
      </c>
      <c r="P152" s="157" t="s">
        <v>205</v>
      </c>
      <c r="Q152" s="157" t="s">
        <v>187</v>
      </c>
      <c r="R152" s="157" t="s">
        <v>422</v>
      </c>
      <c r="S152" s="158" t="s">
        <v>512</v>
      </c>
      <c r="T152" s="7"/>
    </row>
    <row r="153" spans="1:22" s="8" customFormat="1" ht="96" customHeight="1" x14ac:dyDescent="0.25">
      <c r="A153" s="6" t="s">
        <v>572</v>
      </c>
      <c r="B153" s="369" t="s">
        <v>635</v>
      </c>
      <c r="C153" s="17" t="s">
        <v>622</v>
      </c>
      <c r="D153" s="17" t="s">
        <v>365</v>
      </c>
      <c r="E153" s="17" t="s">
        <v>314</v>
      </c>
      <c r="F153" s="17" t="s">
        <v>406</v>
      </c>
      <c r="G153" s="17" t="s">
        <v>131</v>
      </c>
      <c r="H153" s="17"/>
      <c r="I153" s="17"/>
      <c r="J153" s="156">
        <v>1563044.52</v>
      </c>
      <c r="K153" s="156">
        <v>156304.46</v>
      </c>
      <c r="L153" s="156">
        <v>0</v>
      </c>
      <c r="M153" s="156">
        <v>304464.32</v>
      </c>
      <c r="N153" s="156">
        <v>0</v>
      </c>
      <c r="O153" s="156">
        <v>1102275.75</v>
      </c>
      <c r="P153" s="38" t="s">
        <v>205</v>
      </c>
      <c r="Q153" s="157" t="s">
        <v>214</v>
      </c>
      <c r="R153" s="692" t="s">
        <v>419</v>
      </c>
      <c r="S153" s="39">
        <v>2019</v>
      </c>
      <c r="T153" s="7"/>
    </row>
    <row r="154" spans="1:22" s="8" customFormat="1" ht="126.75" customHeight="1" x14ac:dyDescent="0.25">
      <c r="A154" s="6" t="s">
        <v>573</v>
      </c>
      <c r="B154" s="2" t="s">
        <v>636</v>
      </c>
      <c r="C154" s="17" t="s">
        <v>364</v>
      </c>
      <c r="D154" s="17" t="s">
        <v>365</v>
      </c>
      <c r="E154" s="17" t="s">
        <v>159</v>
      </c>
      <c r="F154" s="15" t="s">
        <v>244</v>
      </c>
      <c r="G154" s="15" t="s">
        <v>131</v>
      </c>
      <c r="H154" s="15"/>
      <c r="I154" s="15"/>
      <c r="J154" s="153">
        <v>10046321.060000001</v>
      </c>
      <c r="K154" s="153">
        <v>0</v>
      </c>
      <c r="L154" s="153">
        <v>0</v>
      </c>
      <c r="M154" s="153">
        <v>5023161.0599999996</v>
      </c>
      <c r="N154" s="153">
        <v>0</v>
      </c>
      <c r="O154" s="153">
        <v>5023160</v>
      </c>
      <c r="P154" s="154" t="s">
        <v>205</v>
      </c>
      <c r="Q154" s="154" t="s">
        <v>214</v>
      </c>
      <c r="R154" s="692" t="s">
        <v>202</v>
      </c>
      <c r="S154" s="161">
        <v>2020</v>
      </c>
      <c r="T154" s="7"/>
      <c r="U154" s="249"/>
      <c r="V154" s="249"/>
    </row>
    <row r="155" spans="1:22" s="8" customFormat="1" ht="126.75" customHeight="1" x14ac:dyDescent="0.25">
      <c r="A155" s="6" t="s">
        <v>574</v>
      </c>
      <c r="B155" s="17" t="s">
        <v>637</v>
      </c>
      <c r="C155" s="17" t="s">
        <v>604</v>
      </c>
      <c r="D155" s="17" t="s">
        <v>365</v>
      </c>
      <c r="E155" s="17" t="s">
        <v>148</v>
      </c>
      <c r="F155" s="15" t="s">
        <v>406</v>
      </c>
      <c r="G155" s="15" t="s">
        <v>131</v>
      </c>
      <c r="H155" s="15"/>
      <c r="I155" s="15"/>
      <c r="J155" s="153">
        <v>3053968.56</v>
      </c>
      <c r="K155" s="153">
        <v>0</v>
      </c>
      <c r="L155" s="153">
        <v>0</v>
      </c>
      <c r="M155" s="153">
        <v>1199870.8999999999</v>
      </c>
      <c r="N155" s="153">
        <v>0</v>
      </c>
      <c r="O155" s="153">
        <v>1854097.66</v>
      </c>
      <c r="P155" s="159" t="s">
        <v>205</v>
      </c>
      <c r="Q155" s="157" t="s">
        <v>187</v>
      </c>
      <c r="R155" s="692" t="s">
        <v>206</v>
      </c>
      <c r="S155" s="39">
        <v>2020</v>
      </c>
      <c r="T155" s="7"/>
      <c r="V155" s="249"/>
    </row>
    <row r="156" spans="1:22" s="8" customFormat="1" ht="94.5" x14ac:dyDescent="0.25">
      <c r="A156" s="6" t="s">
        <v>575</v>
      </c>
      <c r="B156" s="17" t="s">
        <v>638</v>
      </c>
      <c r="C156" s="17" t="s">
        <v>392</v>
      </c>
      <c r="D156" s="17" t="s">
        <v>365</v>
      </c>
      <c r="E156" s="17" t="s">
        <v>370</v>
      </c>
      <c r="F156" s="15" t="s">
        <v>244</v>
      </c>
      <c r="G156" s="15" t="s">
        <v>131</v>
      </c>
      <c r="H156" s="15"/>
      <c r="I156" s="15"/>
      <c r="J156" s="626">
        <v>2695112.81</v>
      </c>
      <c r="K156" s="153">
        <v>0</v>
      </c>
      <c r="L156" s="153">
        <v>0</v>
      </c>
      <c r="M156" s="153">
        <v>1258274</v>
      </c>
      <c r="N156" s="153">
        <v>0</v>
      </c>
      <c r="O156" s="153">
        <v>1436838.81</v>
      </c>
      <c r="P156" s="253" t="s">
        <v>205</v>
      </c>
      <c r="Q156" s="253" t="s">
        <v>214</v>
      </c>
      <c r="R156" s="692" t="s">
        <v>208</v>
      </c>
      <c r="S156" s="463">
        <v>2019</v>
      </c>
      <c r="T156" s="7"/>
      <c r="U156" s="249"/>
    </row>
    <row r="157" spans="1:22" s="8" customFormat="1" ht="95.25" thickBot="1" x14ac:dyDescent="0.3">
      <c r="A157" s="6" t="s">
        <v>576</v>
      </c>
      <c r="B157" s="440" t="s">
        <v>424</v>
      </c>
      <c r="C157" s="440" t="s">
        <v>425</v>
      </c>
      <c r="D157" s="440" t="s">
        <v>365</v>
      </c>
      <c r="E157" s="440" t="s">
        <v>361</v>
      </c>
      <c r="F157" s="440" t="s">
        <v>406</v>
      </c>
      <c r="G157" s="442" t="s">
        <v>131</v>
      </c>
      <c r="H157" s="442"/>
      <c r="I157" s="442"/>
      <c r="J157" s="292">
        <v>3711557.01</v>
      </c>
      <c r="K157" s="292">
        <v>0</v>
      </c>
      <c r="L157" s="292">
        <v>0</v>
      </c>
      <c r="M157" s="292">
        <v>1736281.8</v>
      </c>
      <c r="N157" s="292">
        <v>0</v>
      </c>
      <c r="O157" s="292">
        <v>1975275.21</v>
      </c>
      <c r="P157" s="294" t="s">
        <v>205</v>
      </c>
      <c r="Q157" s="294" t="s">
        <v>187</v>
      </c>
      <c r="R157" s="692" t="s">
        <v>422</v>
      </c>
      <c r="S157" s="464">
        <v>2019</v>
      </c>
      <c r="T157" s="7"/>
      <c r="U157" s="249"/>
    </row>
    <row r="158" spans="1:22" s="8" customFormat="1" ht="78.75" x14ac:dyDescent="0.25">
      <c r="A158" s="99" t="s">
        <v>86</v>
      </c>
      <c r="B158" s="201" t="s">
        <v>87</v>
      </c>
      <c r="C158" s="100"/>
      <c r="D158" s="100"/>
      <c r="E158" s="100"/>
      <c r="F158" s="100"/>
      <c r="G158" s="100"/>
      <c r="H158" s="100"/>
      <c r="I158" s="100"/>
      <c r="J158" s="246"/>
      <c r="K158" s="246"/>
      <c r="L158" s="246"/>
      <c r="M158" s="246"/>
      <c r="N158" s="246"/>
      <c r="O158" s="246"/>
      <c r="P158" s="247"/>
      <c r="Q158" s="247"/>
      <c r="R158" s="247"/>
      <c r="S158" s="248"/>
      <c r="T158" s="7"/>
      <c r="U158" s="249"/>
    </row>
    <row r="159" spans="1:22" s="8" customFormat="1" ht="99" customHeight="1" x14ac:dyDescent="0.25">
      <c r="A159" s="6" t="s">
        <v>577</v>
      </c>
      <c r="B159" s="17" t="s">
        <v>516</v>
      </c>
      <c r="C159" s="17" t="s">
        <v>129</v>
      </c>
      <c r="D159" s="17" t="s">
        <v>365</v>
      </c>
      <c r="E159" s="17" t="s">
        <v>313</v>
      </c>
      <c r="F159" s="15" t="s">
        <v>245</v>
      </c>
      <c r="G159" s="15" t="s">
        <v>131</v>
      </c>
      <c r="H159" s="17"/>
      <c r="I159" s="17"/>
      <c r="J159" s="288">
        <v>250000</v>
      </c>
      <c r="K159" s="288">
        <v>37500</v>
      </c>
      <c r="L159" s="288">
        <v>0</v>
      </c>
      <c r="M159" s="288">
        <v>0</v>
      </c>
      <c r="N159" s="288">
        <v>0</v>
      </c>
      <c r="O159" s="288">
        <v>212500</v>
      </c>
      <c r="P159" s="157" t="s">
        <v>195</v>
      </c>
      <c r="Q159" s="157" t="s">
        <v>311</v>
      </c>
      <c r="R159" s="692" t="s">
        <v>208</v>
      </c>
      <c r="S159" s="158" t="s">
        <v>513</v>
      </c>
      <c r="T159" s="7"/>
      <c r="U159" s="249"/>
      <c r="V159" s="249"/>
    </row>
    <row r="160" spans="1:22" s="8" customFormat="1" ht="63" x14ac:dyDescent="0.25">
      <c r="A160" s="6" t="s">
        <v>578</v>
      </c>
      <c r="B160" s="17" t="s">
        <v>709</v>
      </c>
      <c r="C160" s="17" t="s">
        <v>129</v>
      </c>
      <c r="D160" s="17" t="s">
        <v>365</v>
      </c>
      <c r="E160" s="17" t="s">
        <v>313</v>
      </c>
      <c r="F160" s="15" t="s">
        <v>245</v>
      </c>
      <c r="G160" s="15" t="s">
        <v>131</v>
      </c>
      <c r="H160" s="17"/>
      <c r="I160" s="17"/>
      <c r="J160" s="288">
        <v>288010</v>
      </c>
      <c r="K160" s="288">
        <v>43202</v>
      </c>
      <c r="L160" s="288">
        <v>0</v>
      </c>
      <c r="M160" s="288">
        <v>0</v>
      </c>
      <c r="N160" s="288">
        <v>0</v>
      </c>
      <c r="O160" s="288">
        <v>244808</v>
      </c>
      <c r="P160" s="157" t="s">
        <v>469</v>
      </c>
      <c r="Q160" s="157" t="s">
        <v>213</v>
      </c>
      <c r="R160" s="287" t="s">
        <v>517</v>
      </c>
      <c r="S160" s="158" t="s">
        <v>689</v>
      </c>
      <c r="T160" s="7"/>
      <c r="U160" s="249"/>
      <c r="V160" s="249"/>
    </row>
    <row r="161" spans="1:22" s="8" customFormat="1" ht="78.75" x14ac:dyDescent="0.25">
      <c r="A161" s="6" t="s">
        <v>579</v>
      </c>
      <c r="B161" s="17" t="s">
        <v>441</v>
      </c>
      <c r="C161" s="17" t="s">
        <v>436</v>
      </c>
      <c r="D161" s="17" t="s">
        <v>365</v>
      </c>
      <c r="E161" s="17" t="s">
        <v>314</v>
      </c>
      <c r="F161" s="17" t="s">
        <v>407</v>
      </c>
      <c r="G161" s="17" t="s">
        <v>131</v>
      </c>
      <c r="H161" s="17"/>
      <c r="I161" s="17"/>
      <c r="J161" s="288">
        <v>97000</v>
      </c>
      <c r="K161" s="288">
        <v>14550</v>
      </c>
      <c r="L161" s="288">
        <v>0</v>
      </c>
      <c r="M161" s="288">
        <v>0</v>
      </c>
      <c r="N161" s="288">
        <v>0</v>
      </c>
      <c r="O161" s="401">
        <v>82450</v>
      </c>
      <c r="P161" s="157" t="s">
        <v>195</v>
      </c>
      <c r="Q161" s="157" t="s">
        <v>187</v>
      </c>
      <c r="R161" s="692" t="s">
        <v>311</v>
      </c>
      <c r="S161" s="158" t="s">
        <v>515</v>
      </c>
      <c r="T161" s="7"/>
      <c r="U161" s="289"/>
    </row>
    <row r="162" spans="1:22" s="8" customFormat="1" ht="78.75" x14ac:dyDescent="0.25">
      <c r="A162" s="6" t="s">
        <v>580</v>
      </c>
      <c r="B162" s="607" t="s">
        <v>710</v>
      </c>
      <c r="C162" s="45" t="s">
        <v>153</v>
      </c>
      <c r="D162" s="45" t="s">
        <v>365</v>
      </c>
      <c r="E162" s="45" t="s">
        <v>159</v>
      </c>
      <c r="F162" s="40" t="s">
        <v>245</v>
      </c>
      <c r="G162" s="47" t="s">
        <v>131</v>
      </c>
      <c r="H162" s="47" t="s">
        <v>107</v>
      </c>
      <c r="I162" s="47"/>
      <c r="J162" s="153">
        <v>626275.44999999995</v>
      </c>
      <c r="K162" s="153">
        <v>93941.31</v>
      </c>
      <c r="L162" s="153">
        <v>0</v>
      </c>
      <c r="M162" s="153">
        <v>0</v>
      </c>
      <c r="N162" s="153">
        <v>0</v>
      </c>
      <c r="O162" s="272">
        <v>532334.14</v>
      </c>
      <c r="P162" s="154" t="s">
        <v>469</v>
      </c>
      <c r="Q162" s="154" t="s">
        <v>213</v>
      </c>
      <c r="R162" s="269" t="s">
        <v>517</v>
      </c>
      <c r="S162" s="155">
        <v>2021</v>
      </c>
      <c r="T162" s="7"/>
      <c r="U162" s="49"/>
    </row>
    <row r="163" spans="1:22" s="8" customFormat="1" ht="94.5" x14ac:dyDescent="0.25">
      <c r="A163" s="6" t="s">
        <v>581</v>
      </c>
      <c r="B163" s="32" t="s">
        <v>711</v>
      </c>
      <c r="C163" s="277" t="s">
        <v>398</v>
      </c>
      <c r="D163" s="277" t="s">
        <v>365</v>
      </c>
      <c r="E163" s="277" t="s">
        <v>148</v>
      </c>
      <c r="F163" s="277" t="s">
        <v>407</v>
      </c>
      <c r="G163" s="277" t="s">
        <v>131</v>
      </c>
      <c r="H163" s="50"/>
      <c r="I163" s="50"/>
      <c r="J163" s="471">
        <v>376334.43</v>
      </c>
      <c r="K163" s="471">
        <v>56450.17</v>
      </c>
      <c r="L163" s="471">
        <v>0</v>
      </c>
      <c r="M163" s="471">
        <v>0</v>
      </c>
      <c r="N163" s="471">
        <v>0</v>
      </c>
      <c r="O163" s="471">
        <v>319884.26</v>
      </c>
      <c r="P163" s="279" t="s">
        <v>195</v>
      </c>
      <c r="Q163" s="279" t="s">
        <v>419</v>
      </c>
      <c r="R163" s="694" t="s">
        <v>202</v>
      </c>
      <c r="S163" s="608">
        <v>2018</v>
      </c>
      <c r="T163" s="7"/>
      <c r="U163" s="49"/>
    </row>
    <row r="164" spans="1:22" s="8" customFormat="1" ht="94.5" x14ac:dyDescent="0.25">
      <c r="A164" s="6" t="s">
        <v>582</v>
      </c>
      <c r="B164" s="32" t="s">
        <v>712</v>
      </c>
      <c r="C164" s="277" t="s">
        <v>398</v>
      </c>
      <c r="D164" s="277" t="s">
        <v>365</v>
      </c>
      <c r="E164" s="277" t="s">
        <v>148</v>
      </c>
      <c r="F164" s="277" t="s">
        <v>407</v>
      </c>
      <c r="G164" s="277" t="s">
        <v>131</v>
      </c>
      <c r="H164" s="277"/>
      <c r="I164" s="277"/>
      <c r="J164" s="472">
        <v>286145.43</v>
      </c>
      <c r="K164" s="472">
        <v>42921.82</v>
      </c>
      <c r="L164" s="472">
        <v>0</v>
      </c>
      <c r="M164" s="472">
        <v>0</v>
      </c>
      <c r="N164" s="472">
        <v>0</v>
      </c>
      <c r="O164" s="472">
        <v>243223.61</v>
      </c>
      <c r="P164" s="279" t="s">
        <v>469</v>
      </c>
      <c r="Q164" s="279" t="s">
        <v>213</v>
      </c>
      <c r="R164" s="694" t="s">
        <v>517</v>
      </c>
      <c r="S164" s="608">
        <v>2021</v>
      </c>
      <c r="T164" s="7"/>
      <c r="U164" s="289"/>
    </row>
    <row r="165" spans="1:22" s="8" customFormat="1" ht="108.75" customHeight="1" x14ac:dyDescent="0.25">
      <c r="A165" s="6" t="s">
        <v>583</v>
      </c>
      <c r="B165" s="17" t="s">
        <v>713</v>
      </c>
      <c r="C165" s="17" t="s">
        <v>372</v>
      </c>
      <c r="D165" s="17" t="s">
        <v>365</v>
      </c>
      <c r="E165" s="17" t="s">
        <v>370</v>
      </c>
      <c r="F165" s="15" t="s">
        <v>245</v>
      </c>
      <c r="G165" s="15" t="s">
        <v>131</v>
      </c>
      <c r="H165" s="15"/>
      <c r="I165" s="15"/>
      <c r="J165" s="242">
        <v>407294.58</v>
      </c>
      <c r="K165" s="242">
        <v>61094.19</v>
      </c>
      <c r="L165" s="242">
        <v>0</v>
      </c>
      <c r="M165" s="242">
        <v>0</v>
      </c>
      <c r="N165" s="242">
        <v>0</v>
      </c>
      <c r="O165" s="242">
        <v>346200.39</v>
      </c>
      <c r="P165" s="157" t="s">
        <v>195</v>
      </c>
      <c r="Q165" s="157" t="s">
        <v>311</v>
      </c>
      <c r="R165" s="692" t="s">
        <v>422</v>
      </c>
      <c r="S165" s="155" t="s">
        <v>512</v>
      </c>
      <c r="T165" s="7"/>
    </row>
    <row r="166" spans="1:22" s="8" customFormat="1" ht="135.75" customHeight="1" x14ac:dyDescent="0.25">
      <c r="A166" s="6" t="s">
        <v>584</v>
      </c>
      <c r="B166" s="17" t="s">
        <v>714</v>
      </c>
      <c r="C166" s="17" t="s">
        <v>372</v>
      </c>
      <c r="D166" s="17" t="s">
        <v>365</v>
      </c>
      <c r="E166" s="17" t="s">
        <v>370</v>
      </c>
      <c r="F166" s="15" t="s">
        <v>245</v>
      </c>
      <c r="G166" s="15" t="s">
        <v>131</v>
      </c>
      <c r="H166" s="15"/>
      <c r="I166" s="15"/>
      <c r="J166" s="242">
        <v>82352.94</v>
      </c>
      <c r="K166" s="242">
        <v>12352.94</v>
      </c>
      <c r="L166" s="242">
        <v>0</v>
      </c>
      <c r="M166" s="242">
        <v>0</v>
      </c>
      <c r="N166" s="242">
        <v>0</v>
      </c>
      <c r="O166" s="242">
        <v>70000</v>
      </c>
      <c r="P166" s="157" t="s">
        <v>469</v>
      </c>
      <c r="Q166" s="157" t="s">
        <v>213</v>
      </c>
      <c r="R166" s="287" t="s">
        <v>212</v>
      </c>
      <c r="S166" s="158" t="s">
        <v>509</v>
      </c>
      <c r="T166" s="7"/>
    </row>
    <row r="167" spans="1:22" s="8" customFormat="1" ht="94.5" x14ac:dyDescent="0.25">
      <c r="A167" s="6" t="s">
        <v>585</v>
      </c>
      <c r="B167" s="5" t="s">
        <v>715</v>
      </c>
      <c r="C167" s="17" t="s">
        <v>359</v>
      </c>
      <c r="D167" s="17" t="s">
        <v>365</v>
      </c>
      <c r="E167" s="17" t="s">
        <v>361</v>
      </c>
      <c r="F167" s="17" t="s">
        <v>407</v>
      </c>
      <c r="G167" s="17" t="s">
        <v>131</v>
      </c>
      <c r="H167" s="17"/>
      <c r="I167" s="17"/>
      <c r="J167" s="288">
        <v>187667.26</v>
      </c>
      <c r="K167" s="288">
        <v>28150.09</v>
      </c>
      <c r="L167" s="288">
        <v>0</v>
      </c>
      <c r="M167" s="288">
        <v>0</v>
      </c>
      <c r="N167" s="288">
        <v>0</v>
      </c>
      <c r="O167" s="288">
        <v>159517.17000000001</v>
      </c>
      <c r="P167" s="157" t="s">
        <v>195</v>
      </c>
      <c r="Q167" s="157" t="s">
        <v>187</v>
      </c>
      <c r="R167" s="692" t="s">
        <v>208</v>
      </c>
      <c r="S167" s="158" t="s">
        <v>515</v>
      </c>
      <c r="T167" s="7"/>
      <c r="U167" s="249"/>
    </row>
    <row r="168" spans="1:22" s="8" customFormat="1" ht="108" customHeight="1" x14ac:dyDescent="0.25">
      <c r="A168" s="6" t="s">
        <v>716</v>
      </c>
      <c r="B168" s="17" t="s">
        <v>717</v>
      </c>
      <c r="C168" s="17" t="s">
        <v>359</v>
      </c>
      <c r="D168" s="17" t="s">
        <v>365</v>
      </c>
      <c r="E168" s="17" t="s">
        <v>361</v>
      </c>
      <c r="F168" s="17" t="s">
        <v>407</v>
      </c>
      <c r="G168" s="17" t="s">
        <v>131</v>
      </c>
      <c r="H168" s="17"/>
      <c r="I168" s="17"/>
      <c r="J168" s="288">
        <v>372032.8</v>
      </c>
      <c r="K168" s="288">
        <v>55804.94</v>
      </c>
      <c r="L168" s="288">
        <v>0</v>
      </c>
      <c r="M168" s="288">
        <v>0</v>
      </c>
      <c r="N168" s="288">
        <v>0</v>
      </c>
      <c r="O168" s="288">
        <v>316227.86</v>
      </c>
      <c r="P168" s="157" t="s">
        <v>469</v>
      </c>
      <c r="Q168" s="157" t="s">
        <v>213</v>
      </c>
      <c r="R168" s="287" t="s">
        <v>212</v>
      </c>
      <c r="S168" s="158" t="s">
        <v>509</v>
      </c>
      <c r="T168" s="7"/>
      <c r="U168" s="244"/>
    </row>
    <row r="169" spans="1:22" s="8" customFormat="1" ht="72" customHeight="1" x14ac:dyDescent="0.25">
      <c r="A169" s="6" t="s">
        <v>943</v>
      </c>
      <c r="B169" s="17" t="s">
        <v>1004</v>
      </c>
      <c r="C169" s="17" t="s">
        <v>436</v>
      </c>
      <c r="D169" s="17" t="s">
        <v>365</v>
      </c>
      <c r="E169" s="17" t="s">
        <v>314</v>
      </c>
      <c r="F169" s="17" t="s">
        <v>407</v>
      </c>
      <c r="G169" s="17" t="s">
        <v>131</v>
      </c>
      <c r="H169" s="17"/>
      <c r="I169" s="17"/>
      <c r="J169" s="288">
        <v>234407.67999999999</v>
      </c>
      <c r="K169" s="288">
        <v>35161.160000000003</v>
      </c>
      <c r="L169" s="288">
        <v>0</v>
      </c>
      <c r="M169" s="288">
        <v>0</v>
      </c>
      <c r="N169" s="288">
        <v>0</v>
      </c>
      <c r="O169" s="288">
        <v>199246.52</v>
      </c>
      <c r="P169" s="157" t="s">
        <v>469</v>
      </c>
      <c r="Q169" s="157" t="s">
        <v>922</v>
      </c>
      <c r="R169" s="287" t="s">
        <v>212</v>
      </c>
      <c r="S169" s="158" t="s">
        <v>513</v>
      </c>
      <c r="T169" s="7"/>
      <c r="U169" s="244"/>
    </row>
    <row r="170" spans="1:22" s="8" customFormat="1" ht="47.25" x14ac:dyDescent="0.25">
      <c r="A170" s="99" t="s">
        <v>88</v>
      </c>
      <c r="B170" s="201" t="s">
        <v>89</v>
      </c>
      <c r="C170" s="100"/>
      <c r="D170" s="100"/>
      <c r="E170" s="100"/>
      <c r="F170" s="100"/>
      <c r="G170" s="100"/>
      <c r="H170" s="100"/>
      <c r="I170" s="100"/>
      <c r="J170" s="246"/>
      <c r="K170" s="246"/>
      <c r="L170" s="246"/>
      <c r="M170" s="246"/>
      <c r="N170" s="246"/>
      <c r="O170" s="246"/>
      <c r="P170" s="247"/>
      <c r="Q170" s="247"/>
      <c r="R170" s="247"/>
      <c r="S170" s="248"/>
      <c r="T170" s="7"/>
    </row>
    <row r="171" spans="1:22" s="8" customFormat="1" ht="63" x14ac:dyDescent="0.25">
      <c r="A171" s="6" t="s">
        <v>90</v>
      </c>
      <c r="B171" s="33" t="s">
        <v>466</v>
      </c>
      <c r="C171" s="45" t="s">
        <v>153</v>
      </c>
      <c r="D171" s="45" t="s">
        <v>143</v>
      </c>
      <c r="E171" s="45" t="s">
        <v>159</v>
      </c>
      <c r="F171" s="47" t="s">
        <v>467</v>
      </c>
      <c r="G171" s="47" t="s">
        <v>457</v>
      </c>
      <c r="H171" s="47" t="s">
        <v>107</v>
      </c>
      <c r="I171" s="47"/>
      <c r="J171" s="153">
        <f t="array" ref="J171">SUM(ROUND(K171:O171,2))</f>
        <v>75020</v>
      </c>
      <c r="K171" s="153">
        <v>11253</v>
      </c>
      <c r="L171" s="153">
        <v>0</v>
      </c>
      <c r="M171" s="153">
        <v>0</v>
      </c>
      <c r="N171" s="153">
        <v>0</v>
      </c>
      <c r="O171" s="153">
        <v>63767</v>
      </c>
      <c r="P171" s="154" t="s">
        <v>197</v>
      </c>
      <c r="Q171" s="154" t="s">
        <v>205</v>
      </c>
      <c r="R171" s="692" t="s">
        <v>422</v>
      </c>
      <c r="S171" s="161">
        <v>2018</v>
      </c>
      <c r="T171" s="7"/>
    </row>
    <row r="172" spans="1:22" s="8" customFormat="1" ht="63" x14ac:dyDescent="0.25">
      <c r="A172" s="6" t="s">
        <v>555</v>
      </c>
      <c r="B172" s="33" t="s">
        <v>1010</v>
      </c>
      <c r="C172" s="45" t="s">
        <v>153</v>
      </c>
      <c r="D172" s="45" t="s">
        <v>143</v>
      </c>
      <c r="E172" s="45" t="s">
        <v>159</v>
      </c>
      <c r="F172" s="47" t="s">
        <v>468</v>
      </c>
      <c r="G172" s="47" t="s">
        <v>131</v>
      </c>
      <c r="H172" s="47"/>
      <c r="I172" s="47"/>
      <c r="J172" s="153">
        <f t="array" ref="J172">SUM(ROUND(K172:O172,2))</f>
        <v>1930747.06</v>
      </c>
      <c r="K172" s="164">
        <v>289612.06</v>
      </c>
      <c r="L172" s="153">
        <v>0</v>
      </c>
      <c r="M172" s="153">
        <v>0</v>
      </c>
      <c r="N172" s="153">
        <v>0</v>
      </c>
      <c r="O172" s="153">
        <v>1641135</v>
      </c>
      <c r="P172" s="154" t="s">
        <v>198</v>
      </c>
      <c r="Q172" s="154" t="s">
        <v>207</v>
      </c>
      <c r="R172" s="154" t="s">
        <v>1011</v>
      </c>
      <c r="S172" s="161">
        <v>2022</v>
      </c>
      <c r="T172" s="7"/>
      <c r="U172" s="249"/>
    </row>
    <row r="173" spans="1:22" s="8" customFormat="1" ht="47.25" x14ac:dyDescent="0.25">
      <c r="A173" s="99" t="s">
        <v>91</v>
      </c>
      <c r="B173" s="201" t="s">
        <v>92</v>
      </c>
      <c r="C173" s="100"/>
      <c r="D173" s="100"/>
      <c r="E173" s="100"/>
      <c r="F173" s="100"/>
      <c r="G173" s="100"/>
      <c r="H173" s="100"/>
      <c r="I173" s="100"/>
      <c r="J173" s="246"/>
      <c r="K173" s="246"/>
      <c r="L173" s="246"/>
      <c r="M173" s="246"/>
      <c r="N173" s="246"/>
      <c r="O173" s="246"/>
      <c r="P173" s="247"/>
      <c r="Q173" s="247"/>
      <c r="R173" s="247"/>
      <c r="S173" s="248"/>
      <c r="T173" s="7"/>
      <c r="U173" s="249"/>
    </row>
    <row r="174" spans="1:22" s="8" customFormat="1" ht="145.5" customHeight="1" x14ac:dyDescent="0.25">
      <c r="A174" s="6" t="s">
        <v>93</v>
      </c>
      <c r="B174" s="17" t="s">
        <v>518</v>
      </c>
      <c r="C174" s="17" t="s">
        <v>129</v>
      </c>
      <c r="D174" s="17" t="s">
        <v>363</v>
      </c>
      <c r="E174" s="17" t="s">
        <v>313</v>
      </c>
      <c r="F174" s="15" t="s">
        <v>519</v>
      </c>
      <c r="G174" s="15" t="s">
        <v>131</v>
      </c>
      <c r="H174" s="17" t="s">
        <v>107</v>
      </c>
      <c r="I174" s="17"/>
      <c r="J174" s="156">
        <v>940513</v>
      </c>
      <c r="K174" s="156">
        <v>141077</v>
      </c>
      <c r="L174" s="156">
        <v>0</v>
      </c>
      <c r="M174" s="156">
        <v>0</v>
      </c>
      <c r="N174" s="156">
        <v>0</v>
      </c>
      <c r="O174" s="156">
        <v>799436</v>
      </c>
      <c r="P174" s="157" t="s">
        <v>422</v>
      </c>
      <c r="Q174" s="157" t="s">
        <v>199</v>
      </c>
      <c r="R174" s="157" t="s">
        <v>207</v>
      </c>
      <c r="S174" s="158" t="s">
        <v>513</v>
      </c>
      <c r="T174" s="7"/>
      <c r="U174" s="249"/>
    </row>
    <row r="175" spans="1:22" s="8" customFormat="1" ht="87.75" customHeight="1" x14ac:dyDescent="0.25">
      <c r="A175" s="639" t="s">
        <v>374</v>
      </c>
      <c r="B175" s="640" t="s">
        <v>1041</v>
      </c>
      <c r="C175" s="530"/>
      <c r="D175" s="530"/>
      <c r="E175" s="530"/>
      <c r="F175" s="530"/>
      <c r="G175" s="530"/>
      <c r="H175" s="530"/>
      <c r="I175" s="530"/>
      <c r="J175" s="531"/>
      <c r="K175" s="531"/>
      <c r="L175" s="531"/>
      <c r="M175" s="531"/>
      <c r="N175" s="531"/>
      <c r="O175" s="531"/>
      <c r="P175" s="531"/>
      <c r="Q175" s="531"/>
      <c r="R175" s="531"/>
      <c r="S175" s="532"/>
      <c r="T175" s="533"/>
      <c r="U175" s="534"/>
    </row>
    <row r="176" spans="1:22" s="8" customFormat="1" ht="67.5" customHeight="1" x14ac:dyDescent="0.25">
      <c r="A176" s="6" t="s">
        <v>556</v>
      </c>
      <c r="B176" s="45" t="s">
        <v>821</v>
      </c>
      <c r="C176" s="45" t="s">
        <v>153</v>
      </c>
      <c r="D176" s="45" t="s">
        <v>143</v>
      </c>
      <c r="E176" s="45" t="s">
        <v>159</v>
      </c>
      <c r="F176" s="47" t="s">
        <v>270</v>
      </c>
      <c r="G176" s="47" t="s">
        <v>457</v>
      </c>
      <c r="H176" s="47" t="s">
        <v>107</v>
      </c>
      <c r="I176" s="47"/>
      <c r="J176" s="153">
        <v>2262823.5299999998</v>
      </c>
      <c r="K176" s="164">
        <v>339423.53</v>
      </c>
      <c r="L176" s="153">
        <v>0</v>
      </c>
      <c r="M176" s="153">
        <v>0</v>
      </c>
      <c r="N176" s="153">
        <v>0</v>
      </c>
      <c r="O176" s="164">
        <v>1923400</v>
      </c>
      <c r="P176" s="154" t="s">
        <v>422</v>
      </c>
      <c r="Q176" s="154" t="s">
        <v>440</v>
      </c>
      <c r="R176" s="154" t="s">
        <v>211</v>
      </c>
      <c r="S176" s="161">
        <v>2019</v>
      </c>
      <c r="T176" s="7"/>
      <c r="U176" s="249"/>
      <c r="V176" s="249"/>
    </row>
    <row r="177" spans="1:24" s="8" customFormat="1" ht="78.75" x14ac:dyDescent="0.25">
      <c r="A177" s="99" t="s">
        <v>94</v>
      </c>
      <c r="B177" s="201" t="s">
        <v>95</v>
      </c>
      <c r="C177" s="201"/>
      <c r="D177" s="201"/>
      <c r="E177" s="201"/>
      <c r="F177" s="100"/>
      <c r="G177" s="100"/>
      <c r="H177" s="100"/>
      <c r="I177" s="100"/>
      <c r="J177" s="246"/>
      <c r="K177" s="246"/>
      <c r="L177" s="246"/>
      <c r="M177" s="246"/>
      <c r="N177" s="246"/>
      <c r="O177" s="246"/>
      <c r="P177" s="247"/>
      <c r="Q177" s="247"/>
      <c r="R177" s="247"/>
      <c r="S177" s="248"/>
      <c r="T177" s="7"/>
    </row>
    <row r="178" spans="1:24" s="8" customFormat="1" ht="15.75" x14ac:dyDescent="0.25">
      <c r="A178" s="6" t="s">
        <v>96</v>
      </c>
      <c r="B178" s="15"/>
      <c r="C178" s="15"/>
      <c r="D178" s="15"/>
      <c r="E178" s="15"/>
      <c r="F178" s="15"/>
      <c r="G178" s="15"/>
      <c r="H178" s="15"/>
      <c r="I178" s="15"/>
      <c r="J178" s="153"/>
      <c r="K178" s="153"/>
      <c r="L178" s="153"/>
      <c r="M178" s="153"/>
      <c r="N178" s="153"/>
      <c r="O178" s="153"/>
      <c r="P178" s="265"/>
      <c r="Q178" s="265"/>
      <c r="R178" s="265"/>
      <c r="S178" s="163"/>
      <c r="T178" s="7"/>
    </row>
    <row r="179" spans="1:24" s="8" customFormat="1" ht="15.75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3"/>
      <c r="K179" s="153"/>
      <c r="L179" s="153"/>
      <c r="M179" s="153"/>
      <c r="N179" s="153"/>
      <c r="O179" s="153"/>
      <c r="P179" s="265"/>
      <c r="Q179" s="265"/>
      <c r="R179" s="265"/>
      <c r="S179" s="163"/>
      <c r="T179" s="7"/>
      <c r="U179" s="249"/>
    </row>
    <row r="180" spans="1:24" s="8" customFormat="1" ht="63" x14ac:dyDescent="0.25">
      <c r="A180" s="99" t="s">
        <v>97</v>
      </c>
      <c r="B180" s="201" t="s">
        <v>98</v>
      </c>
      <c r="C180" s="100"/>
      <c r="D180" s="100"/>
      <c r="E180" s="100"/>
      <c r="F180" s="100"/>
      <c r="G180" s="100"/>
      <c r="H180" s="100"/>
      <c r="I180" s="100"/>
      <c r="J180" s="246"/>
      <c r="K180" s="246"/>
      <c r="L180" s="246"/>
      <c r="M180" s="246"/>
      <c r="N180" s="246"/>
      <c r="O180" s="246"/>
      <c r="P180" s="247"/>
      <c r="Q180" s="247"/>
      <c r="R180" s="247"/>
      <c r="S180" s="248"/>
      <c r="T180" s="7"/>
      <c r="U180" s="249"/>
    </row>
    <row r="181" spans="1:24" s="8" customFormat="1" ht="147.75" customHeight="1" x14ac:dyDescent="0.25">
      <c r="A181" s="6" t="s">
        <v>99</v>
      </c>
      <c r="B181" s="2" t="s">
        <v>768</v>
      </c>
      <c r="C181" s="17" t="s">
        <v>129</v>
      </c>
      <c r="D181" s="17" t="s">
        <v>143</v>
      </c>
      <c r="E181" s="17" t="s">
        <v>313</v>
      </c>
      <c r="F181" s="15" t="s">
        <v>260</v>
      </c>
      <c r="G181" s="15" t="s">
        <v>131</v>
      </c>
      <c r="H181" s="17" t="s">
        <v>107</v>
      </c>
      <c r="I181" s="17"/>
      <c r="J181" s="156">
        <v>156000</v>
      </c>
      <c r="K181" s="156">
        <v>84986</v>
      </c>
      <c r="L181" s="156">
        <v>0</v>
      </c>
      <c r="M181" s="156">
        <v>0</v>
      </c>
      <c r="N181" s="156">
        <v>0</v>
      </c>
      <c r="O181" s="156">
        <v>71014</v>
      </c>
      <c r="P181" s="157" t="s">
        <v>187</v>
      </c>
      <c r="Q181" s="157" t="s">
        <v>202</v>
      </c>
      <c r="R181" s="692" t="s">
        <v>201</v>
      </c>
      <c r="S181" s="158" t="s">
        <v>512</v>
      </c>
      <c r="T181" s="7"/>
      <c r="U181" s="249"/>
      <c r="V181" s="249"/>
    </row>
    <row r="182" spans="1:24" s="8" customFormat="1" ht="94.5" x14ac:dyDescent="0.25">
      <c r="A182" s="6" t="s">
        <v>373</v>
      </c>
      <c r="B182" s="290" t="s">
        <v>769</v>
      </c>
      <c r="C182" s="17" t="s">
        <v>436</v>
      </c>
      <c r="D182" s="17" t="s">
        <v>363</v>
      </c>
      <c r="E182" s="17" t="s">
        <v>314</v>
      </c>
      <c r="F182" s="17" t="s">
        <v>504</v>
      </c>
      <c r="G182" s="17" t="s">
        <v>131</v>
      </c>
      <c r="H182" s="17" t="s">
        <v>107</v>
      </c>
      <c r="I182" s="17"/>
      <c r="J182" s="156">
        <v>62494.12</v>
      </c>
      <c r="K182" s="156">
        <v>4687.0600000000004</v>
      </c>
      <c r="L182" s="156">
        <v>4687.0600000000004</v>
      </c>
      <c r="M182" s="156">
        <v>0</v>
      </c>
      <c r="N182" s="156">
        <v>0</v>
      </c>
      <c r="O182" s="156">
        <v>53120</v>
      </c>
      <c r="P182" s="265" t="s">
        <v>187</v>
      </c>
      <c r="Q182" s="154" t="s">
        <v>439</v>
      </c>
      <c r="R182" s="269" t="s">
        <v>469</v>
      </c>
      <c r="S182" s="155" t="s">
        <v>512</v>
      </c>
      <c r="T182" s="7"/>
      <c r="U182" s="249"/>
      <c r="V182" s="249"/>
    </row>
    <row r="183" spans="1:24" s="8" customFormat="1" ht="141.75" x14ac:dyDescent="0.25">
      <c r="A183" s="6" t="s">
        <v>557</v>
      </c>
      <c r="B183" s="45" t="s">
        <v>770</v>
      </c>
      <c r="C183" s="45" t="s">
        <v>153</v>
      </c>
      <c r="D183" s="45" t="s">
        <v>143</v>
      </c>
      <c r="E183" s="45" t="s">
        <v>159</v>
      </c>
      <c r="F183" s="47" t="s">
        <v>260</v>
      </c>
      <c r="G183" s="47" t="s">
        <v>131</v>
      </c>
      <c r="H183" s="47" t="s">
        <v>107</v>
      </c>
      <c r="I183" s="47"/>
      <c r="J183" s="153">
        <f t="array" ref="J183">SUM(ROUND(K183:O183,2))</f>
        <v>323580.24</v>
      </c>
      <c r="K183" s="164">
        <v>48537</v>
      </c>
      <c r="L183" s="153">
        <v>0</v>
      </c>
      <c r="M183" s="153">
        <v>0</v>
      </c>
      <c r="N183" s="153">
        <v>0</v>
      </c>
      <c r="O183" s="164">
        <v>275043.24</v>
      </c>
      <c r="P183" s="154" t="s">
        <v>187</v>
      </c>
      <c r="Q183" s="154" t="s">
        <v>883</v>
      </c>
      <c r="R183" s="269" t="s">
        <v>922</v>
      </c>
      <c r="S183" s="161">
        <v>2020</v>
      </c>
      <c r="T183" s="7"/>
      <c r="U183" s="249"/>
    </row>
    <row r="184" spans="1:24" s="8" customFormat="1" ht="100.5" customHeight="1" x14ac:dyDescent="0.25">
      <c r="A184" s="6" t="s">
        <v>558</v>
      </c>
      <c r="B184" s="17" t="s">
        <v>813</v>
      </c>
      <c r="C184" s="17" t="s">
        <v>372</v>
      </c>
      <c r="D184" s="17" t="s">
        <v>363</v>
      </c>
      <c r="E184" s="17" t="s">
        <v>370</v>
      </c>
      <c r="F184" s="15" t="s">
        <v>260</v>
      </c>
      <c r="G184" s="15" t="s">
        <v>131</v>
      </c>
      <c r="H184" s="15" t="s">
        <v>107</v>
      </c>
      <c r="I184" s="15"/>
      <c r="J184" s="153">
        <v>81897.27</v>
      </c>
      <c r="K184" s="153">
        <v>17168.32</v>
      </c>
      <c r="L184" s="153">
        <v>0</v>
      </c>
      <c r="M184" s="153">
        <v>0</v>
      </c>
      <c r="N184" s="153">
        <v>0</v>
      </c>
      <c r="O184" s="153">
        <v>64728.95</v>
      </c>
      <c r="P184" s="162" t="s">
        <v>800</v>
      </c>
      <c r="Q184" s="178" t="s">
        <v>792</v>
      </c>
      <c r="R184" s="692" t="s">
        <v>201</v>
      </c>
      <c r="S184" s="163">
        <v>2019</v>
      </c>
      <c r="T184" s="7"/>
      <c r="U184" s="249"/>
      <c r="V184" s="249"/>
      <c r="X184" s="249"/>
    </row>
    <row r="185" spans="1:24" s="8" customFormat="1" ht="63" customHeight="1" x14ac:dyDescent="0.25">
      <c r="A185" s="6" t="s">
        <v>559</v>
      </c>
      <c r="B185" s="17" t="s">
        <v>685</v>
      </c>
      <c r="C185" s="17" t="s">
        <v>359</v>
      </c>
      <c r="D185" s="17" t="s">
        <v>363</v>
      </c>
      <c r="E185" s="17" t="s">
        <v>361</v>
      </c>
      <c r="F185" s="15" t="s">
        <v>260</v>
      </c>
      <c r="G185" s="15" t="s">
        <v>131</v>
      </c>
      <c r="H185" s="15" t="s">
        <v>107</v>
      </c>
      <c r="I185" s="15"/>
      <c r="J185" s="153">
        <v>125083.75</v>
      </c>
      <c r="K185" s="153">
        <v>26305.75</v>
      </c>
      <c r="L185" s="153">
        <v>0</v>
      </c>
      <c r="M185" s="153">
        <v>0</v>
      </c>
      <c r="N185" s="153">
        <v>0</v>
      </c>
      <c r="O185" s="153">
        <v>98778</v>
      </c>
      <c r="P185" s="154" t="s">
        <v>439</v>
      </c>
      <c r="Q185" s="154" t="s">
        <v>440</v>
      </c>
      <c r="R185" s="692" t="s">
        <v>209</v>
      </c>
      <c r="S185" s="155" t="s">
        <v>512</v>
      </c>
      <c r="T185" s="7"/>
      <c r="U185" s="249"/>
    </row>
    <row r="186" spans="1:24" s="8" customFormat="1" ht="81.75" customHeight="1" x14ac:dyDescent="0.25">
      <c r="A186" s="6" t="s">
        <v>771</v>
      </c>
      <c r="B186" s="209" t="s">
        <v>772</v>
      </c>
      <c r="C186" s="17" t="s">
        <v>398</v>
      </c>
      <c r="D186" s="17" t="s">
        <v>363</v>
      </c>
      <c r="E186" s="17" t="s">
        <v>148</v>
      </c>
      <c r="F186" s="15" t="s">
        <v>260</v>
      </c>
      <c r="G186" s="15" t="s">
        <v>131</v>
      </c>
      <c r="H186" s="15"/>
      <c r="I186" s="15"/>
      <c r="J186" s="153">
        <v>117292.06</v>
      </c>
      <c r="K186" s="153">
        <v>17593.810000000001</v>
      </c>
      <c r="L186" s="153">
        <v>0</v>
      </c>
      <c r="M186" s="153">
        <v>0</v>
      </c>
      <c r="N186" s="153">
        <v>0</v>
      </c>
      <c r="O186" s="153">
        <v>99698.25</v>
      </c>
      <c r="P186" s="265" t="s">
        <v>202</v>
      </c>
      <c r="Q186" s="154" t="s">
        <v>886</v>
      </c>
      <c r="R186" s="269" t="s">
        <v>209</v>
      </c>
      <c r="S186" s="155" t="s">
        <v>512</v>
      </c>
      <c r="T186" s="462"/>
      <c r="U186" s="249"/>
    </row>
    <row r="187" spans="1:24" s="8" customFormat="1" ht="63" x14ac:dyDescent="0.25">
      <c r="A187" s="99" t="s">
        <v>100</v>
      </c>
      <c r="B187" s="201" t="s">
        <v>101</v>
      </c>
      <c r="C187" s="100"/>
      <c r="D187" s="100"/>
      <c r="E187" s="100"/>
      <c r="F187" s="100"/>
      <c r="G187" s="100"/>
      <c r="H187" s="100"/>
      <c r="I187" s="100"/>
      <c r="J187" s="246"/>
      <c r="K187" s="246"/>
      <c r="L187" s="246"/>
      <c r="M187" s="246"/>
      <c r="N187" s="246"/>
      <c r="O187" s="246"/>
      <c r="P187" s="247"/>
      <c r="Q187" s="247"/>
      <c r="R187" s="247"/>
      <c r="S187" s="248"/>
      <c r="T187" s="7"/>
    </row>
    <row r="188" spans="1:24" s="8" customFormat="1" ht="63" x14ac:dyDescent="0.25">
      <c r="A188" s="6" t="s">
        <v>102</v>
      </c>
      <c r="B188" s="33" t="s">
        <v>471</v>
      </c>
      <c r="C188" s="45" t="s">
        <v>153</v>
      </c>
      <c r="D188" s="45" t="s">
        <v>143</v>
      </c>
      <c r="E188" s="45" t="s">
        <v>159</v>
      </c>
      <c r="F188" s="47" t="s">
        <v>264</v>
      </c>
      <c r="G188" s="47" t="s">
        <v>457</v>
      </c>
      <c r="H188" s="47" t="s">
        <v>107</v>
      </c>
      <c r="I188" s="47"/>
      <c r="J188" s="153">
        <f t="array" ref="J188">SUM(ROUND(K188:O188,2))</f>
        <v>8688</v>
      </c>
      <c r="K188" s="164">
        <v>1303</v>
      </c>
      <c r="L188" s="153">
        <v>0</v>
      </c>
      <c r="M188" s="153">
        <v>0</v>
      </c>
      <c r="N188" s="153">
        <v>0</v>
      </c>
      <c r="O188" s="164">
        <v>7385</v>
      </c>
      <c r="P188" s="154" t="s">
        <v>188</v>
      </c>
      <c r="Q188" s="154" t="s">
        <v>419</v>
      </c>
      <c r="R188" s="154" t="s">
        <v>208</v>
      </c>
      <c r="S188" s="161">
        <v>2018</v>
      </c>
      <c r="T188" s="7"/>
    </row>
    <row r="189" spans="1:24" s="8" customFormat="1" ht="63" x14ac:dyDescent="0.25">
      <c r="A189" s="99" t="s">
        <v>103</v>
      </c>
      <c r="B189" s="201" t="s">
        <v>104</v>
      </c>
      <c r="C189" s="100"/>
      <c r="D189" s="100"/>
      <c r="E189" s="100"/>
      <c r="F189" s="100"/>
      <c r="G189" s="100"/>
      <c r="H189" s="100"/>
      <c r="I189" s="100"/>
      <c r="J189" s="246"/>
      <c r="K189" s="246"/>
      <c r="L189" s="246"/>
      <c r="M189" s="246"/>
      <c r="N189" s="246"/>
      <c r="O189" s="246"/>
      <c r="P189" s="247"/>
      <c r="Q189" s="247"/>
      <c r="R189" s="247"/>
      <c r="S189" s="248"/>
      <c r="T189" s="7"/>
    </row>
    <row r="190" spans="1:24" s="8" customFormat="1" ht="95.25" thickBot="1" x14ac:dyDescent="0.3">
      <c r="A190" s="51" t="s">
        <v>105</v>
      </c>
      <c r="B190" s="52" t="s">
        <v>472</v>
      </c>
      <c r="C190" s="52" t="s">
        <v>153</v>
      </c>
      <c r="D190" s="291" t="s">
        <v>365</v>
      </c>
      <c r="E190" s="291" t="s">
        <v>159</v>
      </c>
      <c r="F190" s="53" t="s">
        <v>265</v>
      </c>
      <c r="G190" s="53" t="s">
        <v>457</v>
      </c>
      <c r="H190" s="53" t="s">
        <v>107</v>
      </c>
      <c r="I190" s="53"/>
      <c r="J190" s="292">
        <f t="array" ref="J190">SUM(ROUND(K190:O190,2))</f>
        <v>1095106</v>
      </c>
      <c r="K190" s="293">
        <v>164266</v>
      </c>
      <c r="L190" s="292">
        <v>0</v>
      </c>
      <c r="M190" s="292">
        <v>0</v>
      </c>
      <c r="N190" s="292">
        <v>0</v>
      </c>
      <c r="O190" s="293">
        <v>930840</v>
      </c>
      <c r="P190" s="294" t="s">
        <v>204</v>
      </c>
      <c r="Q190" s="294" t="s">
        <v>185</v>
      </c>
      <c r="R190" s="695" t="s">
        <v>187</v>
      </c>
      <c r="S190" s="641">
        <v>2020</v>
      </c>
      <c r="T190" s="7"/>
    </row>
    <row r="191" spans="1:24" ht="15.75" x14ac:dyDescent="0.25">
      <c r="A191" s="179" t="s">
        <v>6</v>
      </c>
      <c r="B191" s="229"/>
      <c r="C191" s="229"/>
      <c r="D191" s="229"/>
      <c r="E191" s="229"/>
      <c r="F191" s="229"/>
      <c r="G191" s="229"/>
      <c r="H191" s="229"/>
      <c r="I191" s="229"/>
      <c r="J191" s="227"/>
      <c r="K191" s="227"/>
      <c r="L191" s="227"/>
      <c r="M191" s="227"/>
      <c r="N191" s="227"/>
      <c r="O191" s="227"/>
      <c r="P191" s="228"/>
      <c r="Q191" s="228"/>
      <c r="R191" s="228"/>
      <c r="S191" s="228"/>
      <c r="T191" s="7"/>
    </row>
    <row r="192" spans="1:24" ht="15.75" x14ac:dyDescent="0.25">
      <c r="A192" s="179" t="s">
        <v>7</v>
      </c>
      <c r="B192" s="229"/>
      <c r="C192" s="229"/>
      <c r="D192" s="229"/>
      <c r="E192" s="229"/>
      <c r="F192" s="229"/>
      <c r="G192" s="229"/>
      <c r="H192" s="229"/>
      <c r="I192" s="229"/>
      <c r="J192" s="227"/>
      <c r="K192" s="227"/>
      <c r="L192" s="227"/>
      <c r="M192" s="227"/>
      <c r="N192" s="227"/>
      <c r="O192" s="227"/>
      <c r="P192" s="228"/>
      <c r="Q192" s="228"/>
      <c r="R192" s="228"/>
      <c r="S192" s="228"/>
      <c r="T192" s="7"/>
    </row>
    <row r="193" spans="1:20" ht="15.75" x14ac:dyDescent="0.25">
      <c r="A193" s="179" t="s">
        <v>8</v>
      </c>
      <c r="B193" s="229"/>
      <c r="C193" s="229"/>
      <c r="D193" s="229"/>
      <c r="E193" s="229"/>
      <c r="F193" s="229"/>
      <c r="G193" s="229"/>
      <c r="H193" s="229"/>
      <c r="I193" s="229"/>
      <c r="J193" s="227"/>
      <c r="K193" s="227"/>
      <c r="L193" s="227"/>
      <c r="M193" s="227"/>
      <c r="N193" s="227"/>
      <c r="O193" s="227"/>
      <c r="P193" s="228"/>
      <c r="Q193" s="228"/>
      <c r="R193" s="228"/>
      <c r="S193" s="228"/>
      <c r="T193" s="7"/>
    </row>
    <row r="194" spans="1:20" ht="15.75" x14ac:dyDescent="0.25">
      <c r="A194" s="179"/>
      <c r="B194" s="229"/>
      <c r="C194" s="229"/>
      <c r="D194" s="229"/>
      <c r="E194" s="229"/>
      <c r="F194" s="229"/>
      <c r="G194" s="229"/>
      <c r="H194" s="229"/>
      <c r="I194" s="229"/>
      <c r="J194" s="227"/>
      <c r="K194" s="227"/>
      <c r="L194" s="227"/>
      <c r="M194" s="227"/>
      <c r="N194" s="227"/>
      <c r="O194" s="227"/>
      <c r="P194" s="228"/>
      <c r="Q194" s="228"/>
      <c r="R194" s="228"/>
      <c r="S194" s="228"/>
    </row>
    <row r="195" spans="1:20" ht="15.75" x14ac:dyDescent="0.25">
      <c r="A195" s="7"/>
      <c r="B195" s="299"/>
      <c r="C195" s="299"/>
      <c r="D195" s="299"/>
      <c r="E195" s="229"/>
      <c r="F195" s="229"/>
      <c r="G195" s="229"/>
      <c r="H195" s="229"/>
      <c r="I195" s="229"/>
      <c r="J195" s="227"/>
      <c r="K195" s="227"/>
      <c r="L195" s="227"/>
      <c r="M195" s="227"/>
      <c r="N195" s="227"/>
      <c r="O195" s="227"/>
      <c r="P195" s="228"/>
      <c r="Q195" s="228"/>
      <c r="R195" s="228"/>
      <c r="S195" s="228"/>
    </row>
    <row r="196" spans="1:20" x14ac:dyDescent="0.25">
      <c r="A196" s="8"/>
      <c r="B196" s="642"/>
      <c r="C196" s="642"/>
      <c r="D196" s="642"/>
    </row>
    <row r="197" spans="1:20" x14ac:dyDescent="0.25">
      <c r="A197" s="8"/>
      <c r="B197" s="642"/>
      <c r="C197" s="642"/>
      <c r="D197" s="642"/>
    </row>
    <row r="198" spans="1:20" x14ac:dyDescent="0.25">
      <c r="A198" s="8"/>
      <c r="B198" s="642"/>
      <c r="C198" s="642"/>
      <c r="D198" s="642"/>
    </row>
    <row r="199" spans="1:20" x14ac:dyDescent="0.25">
      <c r="A199" s="8"/>
      <c r="B199" s="642"/>
      <c r="C199" s="642"/>
      <c r="D199" s="642"/>
      <c r="Q199" s="407"/>
    </row>
    <row r="200" spans="1:20" x14ac:dyDescent="0.25">
      <c r="A200" s="8"/>
      <c r="B200" s="642"/>
      <c r="C200" s="642"/>
      <c r="D200" s="642"/>
    </row>
  </sheetData>
  <autoFilter ref="F3:F195"/>
  <mergeCells count="3">
    <mergeCell ref="A5:I5"/>
    <mergeCell ref="J5:O5"/>
    <mergeCell ref="P5:S5"/>
  </mergeCells>
  <pageMargins left="0.23622047244094491" right="0.23622047244094491" top="0.15748031496062992" bottom="0.15748031496062992" header="0.31496062992125984" footer="0.31496062992125984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187" zoomScale="90" zoomScaleNormal="90" workbookViewId="0">
      <selection activeCell="A172" sqref="A172:B172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299"/>
    <col min="9" max="9" width="9.140625" style="7"/>
    <col min="10" max="10" width="11.28515625" style="327" customWidth="1"/>
    <col min="11" max="11" width="15.85546875" style="328" customWidth="1"/>
    <col min="12" max="12" width="10.42578125" style="19" customWidth="1"/>
    <col min="13" max="13" width="15.28515625" style="19" customWidth="1"/>
    <col min="14" max="14" width="11.28515625" style="327" customWidth="1"/>
    <col min="15" max="15" width="15.140625" style="328" customWidth="1"/>
    <col min="16" max="16" width="11.5703125" style="19" customWidth="1"/>
    <col min="17" max="17" width="13.7109375" style="19" customWidth="1"/>
    <col min="18" max="18" width="11.85546875" style="327" customWidth="1"/>
    <col min="19" max="19" width="15.7109375" style="328" customWidth="1"/>
    <col min="20" max="16384" width="9.140625" style="7"/>
  </cols>
  <sheetData>
    <row r="1" spans="1:20" x14ac:dyDescent="0.25">
      <c r="A1" s="298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298" t="s">
        <v>315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00" t="s">
        <v>0</v>
      </c>
      <c r="B4" s="301" t="s">
        <v>1</v>
      </c>
      <c r="C4" s="302" t="s">
        <v>312</v>
      </c>
      <c r="D4" s="301" t="s">
        <v>2</v>
      </c>
      <c r="E4" s="302" t="s">
        <v>3</v>
      </c>
      <c r="F4" s="303" t="s">
        <v>4</v>
      </c>
      <c r="G4" s="304" t="s">
        <v>106</v>
      </c>
      <c r="H4" s="305" t="s">
        <v>107</v>
      </c>
      <c r="I4" s="306" t="s">
        <v>108</v>
      </c>
      <c r="J4" s="307" t="s">
        <v>109</v>
      </c>
      <c r="K4" s="302" t="s">
        <v>110</v>
      </c>
      <c r="L4" s="302" t="s">
        <v>111</v>
      </c>
      <c r="M4" s="302" t="s">
        <v>112</v>
      </c>
      <c r="N4" s="302" t="s">
        <v>113</v>
      </c>
      <c r="O4" s="302" t="s">
        <v>114</v>
      </c>
      <c r="P4" s="302" t="s">
        <v>115</v>
      </c>
      <c r="Q4" s="302" t="s">
        <v>116</v>
      </c>
      <c r="R4" s="302" t="s">
        <v>117</v>
      </c>
      <c r="S4" s="308" t="s">
        <v>118</v>
      </c>
      <c r="T4" s="7"/>
    </row>
    <row r="5" spans="1:20" s="8" customFormat="1" ht="119.25" customHeight="1" x14ac:dyDescent="0.25">
      <c r="A5" s="97" t="s">
        <v>24</v>
      </c>
      <c r="B5" s="120" t="s">
        <v>505</v>
      </c>
      <c r="C5" s="121"/>
      <c r="D5" s="121"/>
      <c r="E5" s="121"/>
      <c r="F5" s="122"/>
      <c r="G5" s="97"/>
      <c r="H5" s="98"/>
      <c r="I5" s="123"/>
      <c r="J5" s="124"/>
      <c r="K5" s="121"/>
      <c r="L5" s="121"/>
      <c r="M5" s="121"/>
      <c r="N5" s="121"/>
      <c r="O5" s="121"/>
      <c r="P5" s="121"/>
      <c r="Q5" s="121"/>
      <c r="R5" s="121"/>
      <c r="S5" s="123"/>
      <c r="T5" s="7"/>
    </row>
    <row r="6" spans="1:20" s="8" customFormat="1" ht="79.5" customHeight="1" x14ac:dyDescent="0.25">
      <c r="A6" s="101" t="s">
        <v>25</v>
      </c>
      <c r="B6" s="125" t="s">
        <v>26</v>
      </c>
      <c r="C6" s="126"/>
      <c r="D6" s="126"/>
      <c r="E6" s="126"/>
      <c r="F6" s="127"/>
      <c r="G6" s="101"/>
      <c r="H6" s="102"/>
      <c r="I6" s="128"/>
      <c r="J6" s="129"/>
      <c r="K6" s="126"/>
      <c r="L6" s="126"/>
      <c r="M6" s="126"/>
      <c r="N6" s="126"/>
      <c r="O6" s="126"/>
      <c r="P6" s="126"/>
      <c r="Q6" s="126"/>
      <c r="R6" s="126"/>
      <c r="S6" s="128"/>
      <c r="T6" s="7"/>
    </row>
    <row r="7" spans="1:20" s="8" customFormat="1" ht="100.5" customHeight="1" x14ac:dyDescent="0.25">
      <c r="A7" s="99" t="s">
        <v>27</v>
      </c>
      <c r="B7" s="103" t="s">
        <v>28</v>
      </c>
      <c r="C7" s="104"/>
      <c r="D7" s="104"/>
      <c r="E7" s="104"/>
      <c r="F7" s="105"/>
      <c r="G7" s="99"/>
      <c r="H7" s="100"/>
      <c r="I7" s="106"/>
      <c r="J7" s="107"/>
      <c r="K7" s="104"/>
      <c r="L7" s="104"/>
      <c r="M7" s="104"/>
      <c r="N7" s="104"/>
      <c r="O7" s="104"/>
      <c r="P7" s="104"/>
      <c r="Q7" s="104"/>
      <c r="R7" s="104"/>
      <c r="S7" s="106"/>
      <c r="T7" s="7"/>
    </row>
    <row r="8" spans="1:20" s="8" customFormat="1" ht="126" x14ac:dyDescent="0.25">
      <c r="A8" s="6" t="s">
        <v>29</v>
      </c>
      <c r="B8" s="17" t="s">
        <v>877</v>
      </c>
      <c r="C8" s="45" t="s">
        <v>153</v>
      </c>
      <c r="D8" s="17" t="s">
        <v>130</v>
      </c>
      <c r="E8" s="45" t="s">
        <v>864</v>
      </c>
      <c r="F8" s="420" t="s">
        <v>865</v>
      </c>
      <c r="G8" s="6" t="s">
        <v>131</v>
      </c>
      <c r="H8" s="15"/>
      <c r="I8" s="3"/>
      <c r="J8" s="13">
        <v>49</v>
      </c>
      <c r="K8" s="2" t="s">
        <v>310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868</v>
      </c>
      <c r="C9" s="45" t="s">
        <v>372</v>
      </c>
      <c r="D9" s="17" t="s">
        <v>130</v>
      </c>
      <c r="E9" s="45" t="s">
        <v>372</v>
      </c>
      <c r="F9" s="420" t="s">
        <v>865</v>
      </c>
      <c r="G9" s="6" t="s">
        <v>131</v>
      </c>
      <c r="H9" s="15"/>
      <c r="I9" s="3"/>
      <c r="J9" s="13">
        <v>49</v>
      </c>
      <c r="K9" s="2" t="s">
        <v>310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1" t="s">
        <v>31</v>
      </c>
      <c r="B10" s="125" t="s">
        <v>32</v>
      </c>
      <c r="C10" s="126"/>
      <c r="D10" s="126"/>
      <c r="E10" s="126"/>
      <c r="F10" s="127"/>
      <c r="G10" s="101"/>
      <c r="H10" s="102"/>
      <c r="I10" s="128"/>
      <c r="J10" s="129"/>
      <c r="K10" s="126"/>
      <c r="L10" s="126"/>
      <c r="M10" s="126"/>
      <c r="N10" s="126"/>
      <c r="O10" s="126"/>
      <c r="P10" s="126"/>
      <c r="Q10" s="126"/>
      <c r="R10" s="126"/>
      <c r="S10" s="128"/>
      <c r="T10" s="7"/>
    </row>
    <row r="11" spans="1:20" s="8" customFormat="1" ht="99" customHeight="1" x14ac:dyDescent="0.25">
      <c r="A11" s="99" t="s">
        <v>33</v>
      </c>
      <c r="B11" s="103" t="s">
        <v>34</v>
      </c>
      <c r="C11" s="104"/>
      <c r="D11" s="104"/>
      <c r="E11" s="104"/>
      <c r="F11" s="105"/>
      <c r="G11" s="99"/>
      <c r="H11" s="100"/>
      <c r="I11" s="106"/>
      <c r="J11" s="107"/>
      <c r="K11" s="104"/>
      <c r="L11" s="104"/>
      <c r="M11" s="104"/>
      <c r="N11" s="104"/>
      <c r="O11" s="104"/>
      <c r="P11" s="104"/>
      <c r="Q11" s="104"/>
      <c r="R11" s="104"/>
      <c r="S11" s="106"/>
      <c r="T11" s="7"/>
    </row>
    <row r="12" spans="1:20" s="8" customFormat="1" ht="81" customHeight="1" x14ac:dyDescent="0.25">
      <c r="A12" s="6" t="s">
        <v>841</v>
      </c>
      <c r="B12" s="17" t="s">
        <v>842</v>
      </c>
      <c r="C12" s="45" t="s">
        <v>129</v>
      </c>
      <c r="D12" s="45" t="s">
        <v>445</v>
      </c>
      <c r="E12" s="45" t="s">
        <v>824</v>
      </c>
      <c r="F12" s="317" t="s">
        <v>446</v>
      </c>
      <c r="G12" s="318" t="s">
        <v>131</v>
      </c>
      <c r="H12" s="47"/>
      <c r="I12" s="57"/>
      <c r="J12" s="58">
        <v>23</v>
      </c>
      <c r="K12" s="56" t="s">
        <v>293</v>
      </c>
      <c r="L12" s="16"/>
      <c r="M12" s="56"/>
      <c r="N12" s="56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843</v>
      </c>
      <c r="B13" s="45" t="s">
        <v>844</v>
      </c>
      <c r="C13" s="45" t="s">
        <v>436</v>
      </c>
      <c r="D13" s="45" t="s">
        <v>445</v>
      </c>
      <c r="E13" s="45" t="s">
        <v>827</v>
      </c>
      <c r="F13" s="59" t="s">
        <v>446</v>
      </c>
      <c r="G13" s="46" t="s">
        <v>131</v>
      </c>
      <c r="H13" s="47"/>
      <c r="I13" s="37"/>
      <c r="J13" s="13">
        <v>23</v>
      </c>
      <c r="K13" s="374" t="s">
        <v>293</v>
      </c>
      <c r="L13" s="1">
        <v>50</v>
      </c>
      <c r="M13" s="374" t="s">
        <v>180</v>
      </c>
      <c r="N13" s="374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845</v>
      </c>
      <c r="B14" s="45" t="s">
        <v>444</v>
      </c>
      <c r="C14" s="45" t="s">
        <v>153</v>
      </c>
      <c r="D14" s="45" t="s">
        <v>445</v>
      </c>
      <c r="E14" s="45" t="s">
        <v>154</v>
      </c>
      <c r="F14" s="375" t="s">
        <v>446</v>
      </c>
      <c r="G14" s="318" t="s">
        <v>131</v>
      </c>
      <c r="H14" s="47" t="s">
        <v>107</v>
      </c>
      <c r="I14" s="402"/>
      <c r="J14" s="13">
        <v>23</v>
      </c>
      <c r="K14" s="374" t="s">
        <v>293</v>
      </c>
      <c r="L14" s="1">
        <v>50</v>
      </c>
      <c r="M14" s="374" t="s">
        <v>180</v>
      </c>
      <c r="N14" s="374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847</v>
      </c>
      <c r="B15" s="45" t="s">
        <v>448</v>
      </c>
      <c r="C15" s="45" t="s">
        <v>153</v>
      </c>
      <c r="D15" s="45" t="s">
        <v>445</v>
      </c>
      <c r="E15" s="45" t="s">
        <v>154</v>
      </c>
      <c r="F15" s="375" t="s">
        <v>446</v>
      </c>
      <c r="G15" s="318" t="s">
        <v>131</v>
      </c>
      <c r="H15" s="47" t="s">
        <v>107</v>
      </c>
      <c r="I15" s="402"/>
      <c r="J15" s="13">
        <v>23</v>
      </c>
      <c r="K15" s="374" t="s">
        <v>293</v>
      </c>
      <c r="L15" s="1">
        <v>50</v>
      </c>
      <c r="M15" s="374" t="s">
        <v>180</v>
      </c>
      <c r="N15" s="374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848</v>
      </c>
      <c r="B16" s="33" t="s">
        <v>849</v>
      </c>
      <c r="C16" s="45" t="s">
        <v>398</v>
      </c>
      <c r="D16" s="45" t="s">
        <v>445</v>
      </c>
      <c r="E16" s="45" t="s">
        <v>739</v>
      </c>
      <c r="F16" s="317" t="s">
        <v>362</v>
      </c>
      <c r="G16" s="403" t="s">
        <v>131</v>
      </c>
      <c r="H16" s="404"/>
      <c r="I16" s="405"/>
      <c r="J16" s="58">
        <v>23</v>
      </c>
      <c r="K16" s="374" t="s">
        <v>293</v>
      </c>
      <c r="L16" s="16">
        <v>50</v>
      </c>
      <c r="M16" s="56" t="s">
        <v>180</v>
      </c>
      <c r="N16" s="404"/>
      <c r="O16" s="404"/>
      <c r="P16" s="404"/>
      <c r="Q16" s="404"/>
      <c r="R16" s="404"/>
      <c r="S16" s="404"/>
      <c r="T16" s="7"/>
    </row>
    <row r="17" spans="1:20" s="8" customFormat="1" ht="63" x14ac:dyDescent="0.25">
      <c r="A17" s="6" t="s">
        <v>850</v>
      </c>
      <c r="B17" s="45" t="s">
        <v>1036</v>
      </c>
      <c r="C17" s="45" t="s">
        <v>372</v>
      </c>
      <c r="D17" s="34" t="s">
        <v>445</v>
      </c>
      <c r="E17" s="45" t="s">
        <v>372</v>
      </c>
      <c r="F17" s="59" t="s">
        <v>446</v>
      </c>
      <c r="G17" s="6" t="s">
        <v>131</v>
      </c>
      <c r="H17" s="15"/>
      <c r="I17" s="3"/>
      <c r="J17" s="13">
        <v>23</v>
      </c>
      <c r="K17" s="374" t="s">
        <v>293</v>
      </c>
      <c r="L17" s="1">
        <v>50</v>
      </c>
      <c r="M17" s="374" t="s">
        <v>180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851</v>
      </c>
      <c r="B18" s="45" t="s">
        <v>853</v>
      </c>
      <c r="C18" s="45" t="s">
        <v>359</v>
      </c>
      <c r="D18" s="45" t="s">
        <v>445</v>
      </c>
      <c r="E18" s="45" t="s">
        <v>361</v>
      </c>
      <c r="F18" s="375" t="s">
        <v>446</v>
      </c>
      <c r="G18" s="84" t="s">
        <v>131</v>
      </c>
      <c r="H18" s="53"/>
      <c r="I18" s="85"/>
      <c r="J18" s="13">
        <v>23</v>
      </c>
      <c r="K18" s="374" t="s">
        <v>293</v>
      </c>
      <c r="L18" s="1">
        <v>50</v>
      </c>
      <c r="M18" s="374" t="s">
        <v>180</v>
      </c>
      <c r="N18" s="374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99" t="s">
        <v>35</v>
      </c>
      <c r="B19" s="103" t="s">
        <v>36</v>
      </c>
      <c r="C19" s="104"/>
      <c r="D19" s="104"/>
      <c r="E19" s="104"/>
      <c r="F19" s="105"/>
      <c r="G19" s="99"/>
      <c r="H19" s="100"/>
      <c r="I19" s="106"/>
      <c r="J19" s="107"/>
      <c r="K19" s="104"/>
      <c r="L19" s="104"/>
      <c r="M19" s="104"/>
      <c r="N19" s="104"/>
      <c r="O19" s="104"/>
      <c r="P19" s="104"/>
      <c r="Q19" s="104"/>
      <c r="R19" s="104"/>
      <c r="S19" s="106"/>
      <c r="T19" s="7"/>
    </row>
    <row r="20" spans="1:20" s="8" customFormat="1" ht="82.5" customHeight="1" x14ac:dyDescent="0.25">
      <c r="A20" s="6" t="s">
        <v>822</v>
      </c>
      <c r="B20" s="33" t="s">
        <v>823</v>
      </c>
      <c r="C20" s="45" t="s">
        <v>129</v>
      </c>
      <c r="D20" s="45" t="s">
        <v>445</v>
      </c>
      <c r="E20" s="45" t="s">
        <v>824</v>
      </c>
      <c r="F20" s="317" t="s">
        <v>449</v>
      </c>
      <c r="G20" s="318" t="s">
        <v>131</v>
      </c>
      <c r="H20" s="47"/>
      <c r="I20" s="37"/>
      <c r="J20" s="58">
        <v>22</v>
      </c>
      <c r="K20" s="56" t="s">
        <v>292</v>
      </c>
      <c r="L20" s="16"/>
      <c r="M20" s="56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825</v>
      </c>
      <c r="B21" s="45" t="s">
        <v>826</v>
      </c>
      <c r="C21" s="34" t="s">
        <v>436</v>
      </c>
      <c r="D21" s="34" t="s">
        <v>445</v>
      </c>
      <c r="E21" s="34" t="s">
        <v>827</v>
      </c>
      <c r="F21" s="59" t="s">
        <v>449</v>
      </c>
      <c r="G21" s="46" t="s">
        <v>131</v>
      </c>
      <c r="H21" s="47"/>
      <c r="I21" s="37"/>
      <c r="J21" s="13">
        <v>22</v>
      </c>
      <c r="K21" s="374" t="s">
        <v>292</v>
      </c>
      <c r="L21" s="1">
        <v>50</v>
      </c>
      <c r="M21" s="374" t="s">
        <v>180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828</v>
      </c>
      <c r="B22" s="45" t="s">
        <v>829</v>
      </c>
      <c r="C22" s="45" t="s">
        <v>153</v>
      </c>
      <c r="D22" s="45" t="s">
        <v>445</v>
      </c>
      <c r="E22" s="45" t="s">
        <v>154</v>
      </c>
      <c r="F22" s="375" t="s">
        <v>449</v>
      </c>
      <c r="G22" s="318" t="s">
        <v>131</v>
      </c>
      <c r="H22" s="47" t="s">
        <v>107</v>
      </c>
      <c r="I22" s="37"/>
      <c r="J22" s="13">
        <v>22</v>
      </c>
      <c r="K22" s="374" t="s">
        <v>292</v>
      </c>
      <c r="L22" s="1">
        <v>50</v>
      </c>
      <c r="M22" s="374" t="s">
        <v>180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830</v>
      </c>
      <c r="B23" s="2" t="s">
        <v>831</v>
      </c>
      <c r="C23" s="45" t="s">
        <v>398</v>
      </c>
      <c r="D23" s="45" t="s">
        <v>445</v>
      </c>
      <c r="E23" s="45" t="s">
        <v>739</v>
      </c>
      <c r="F23" s="375" t="s">
        <v>449</v>
      </c>
      <c r="G23" s="12" t="s">
        <v>131</v>
      </c>
      <c r="H23" s="329"/>
      <c r="I23" s="376"/>
      <c r="J23" s="13">
        <v>22</v>
      </c>
      <c r="K23" s="374" t="s">
        <v>292</v>
      </c>
      <c r="L23" s="1">
        <v>50</v>
      </c>
      <c r="M23" s="374" t="s">
        <v>180</v>
      </c>
      <c r="N23" s="329"/>
      <c r="O23" s="329"/>
      <c r="P23" s="329"/>
      <c r="Q23" s="329"/>
      <c r="R23" s="329"/>
      <c r="S23" s="376"/>
      <c r="T23" s="7"/>
    </row>
    <row r="24" spans="1:20" s="8" customFormat="1" ht="63" x14ac:dyDescent="0.25">
      <c r="A24" s="6" t="s">
        <v>832</v>
      </c>
      <c r="B24" s="45" t="s">
        <v>833</v>
      </c>
      <c r="C24" s="45" t="s">
        <v>372</v>
      </c>
      <c r="D24" s="34" t="s">
        <v>445</v>
      </c>
      <c r="E24" s="45" t="s">
        <v>372</v>
      </c>
      <c r="F24" s="59" t="s">
        <v>449</v>
      </c>
      <c r="G24" s="46" t="s">
        <v>131</v>
      </c>
      <c r="H24" s="47"/>
      <c r="I24" s="37"/>
      <c r="J24" s="13">
        <v>22</v>
      </c>
      <c r="K24" s="374" t="s">
        <v>292</v>
      </c>
      <c r="L24" s="1">
        <v>50</v>
      </c>
      <c r="M24" s="374" t="s">
        <v>180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1" t="s">
        <v>834</v>
      </c>
      <c r="B25" s="29" t="s">
        <v>835</v>
      </c>
      <c r="C25" s="29" t="s">
        <v>359</v>
      </c>
      <c r="D25" s="291" t="s">
        <v>445</v>
      </c>
      <c r="E25" s="29" t="s">
        <v>361</v>
      </c>
      <c r="F25" s="377" t="s">
        <v>449</v>
      </c>
      <c r="G25" s="378" t="s">
        <v>131</v>
      </c>
      <c r="H25" s="379"/>
      <c r="I25" s="380"/>
      <c r="J25" s="86">
        <v>22</v>
      </c>
      <c r="K25" s="381" t="s">
        <v>292</v>
      </c>
      <c r="L25" s="87">
        <v>50</v>
      </c>
      <c r="M25" s="381" t="s">
        <v>180</v>
      </c>
      <c r="N25" s="379"/>
      <c r="O25" s="379"/>
      <c r="P25" s="379"/>
      <c r="Q25" s="379"/>
      <c r="R25" s="379"/>
      <c r="S25" s="380"/>
      <c r="T25" s="7"/>
    </row>
    <row r="26" spans="1:20" s="8" customFormat="1" ht="77.25" customHeight="1" x14ac:dyDescent="0.25">
      <c r="A26" s="99" t="s">
        <v>37</v>
      </c>
      <c r="B26" s="103" t="s">
        <v>38</v>
      </c>
      <c r="C26" s="104"/>
      <c r="D26" s="104"/>
      <c r="E26" s="104"/>
      <c r="F26" s="105"/>
      <c r="G26" s="99"/>
      <c r="H26" s="100"/>
      <c r="I26" s="106"/>
      <c r="J26" s="107"/>
      <c r="K26" s="104"/>
      <c r="L26" s="104"/>
      <c r="M26" s="104"/>
      <c r="N26" s="104"/>
      <c r="O26" s="104"/>
      <c r="P26" s="104"/>
      <c r="Q26" s="104"/>
      <c r="R26" s="104"/>
      <c r="S26" s="106"/>
      <c r="T26" s="7"/>
    </row>
    <row r="27" spans="1:20" s="8" customFormat="1" ht="161.25" customHeight="1" x14ac:dyDescent="0.25">
      <c r="A27" s="6" t="s">
        <v>39</v>
      </c>
      <c r="B27" s="2" t="s">
        <v>810</v>
      </c>
      <c r="C27" s="2" t="s">
        <v>129</v>
      </c>
      <c r="D27" s="2" t="s">
        <v>445</v>
      </c>
      <c r="E27" s="2" t="s">
        <v>313</v>
      </c>
      <c r="F27" s="4" t="s">
        <v>362</v>
      </c>
      <c r="G27" s="6" t="s">
        <v>131</v>
      </c>
      <c r="H27" s="15" t="s">
        <v>107</v>
      </c>
      <c r="I27" s="3"/>
      <c r="J27" s="13">
        <v>24</v>
      </c>
      <c r="K27" s="2" t="s">
        <v>294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371</v>
      </c>
      <c r="B28" s="17" t="s">
        <v>812</v>
      </c>
      <c r="C28" s="2" t="s">
        <v>436</v>
      </c>
      <c r="D28" s="2" t="s">
        <v>445</v>
      </c>
      <c r="E28" s="2" t="s">
        <v>314</v>
      </c>
      <c r="F28" s="4" t="s">
        <v>362</v>
      </c>
      <c r="G28" s="6" t="s">
        <v>131</v>
      </c>
      <c r="H28" s="15" t="s">
        <v>107</v>
      </c>
      <c r="I28" s="3"/>
      <c r="J28" s="13">
        <v>24</v>
      </c>
      <c r="K28" s="2" t="s">
        <v>294</v>
      </c>
      <c r="L28" s="1">
        <v>50</v>
      </c>
      <c r="M28" s="2" t="s">
        <v>180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6" t="s">
        <v>524</v>
      </c>
      <c r="B29" s="45" t="s">
        <v>806</v>
      </c>
      <c r="C29" s="34" t="s">
        <v>153</v>
      </c>
      <c r="D29" s="34" t="s">
        <v>445</v>
      </c>
      <c r="E29" s="34" t="s">
        <v>154</v>
      </c>
      <c r="F29" s="59" t="s">
        <v>450</v>
      </c>
      <c r="G29" s="46" t="s">
        <v>131</v>
      </c>
      <c r="H29" s="47" t="s">
        <v>107</v>
      </c>
      <c r="I29" s="37"/>
      <c r="J29" s="13">
        <v>24</v>
      </c>
      <c r="K29" s="56" t="s">
        <v>294</v>
      </c>
      <c r="L29" s="1">
        <v>50</v>
      </c>
      <c r="M29" s="56" t="s">
        <v>473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525</v>
      </c>
      <c r="B30" s="17" t="s">
        <v>795</v>
      </c>
      <c r="C30" s="2" t="s">
        <v>372</v>
      </c>
      <c r="D30" s="2" t="s">
        <v>360</v>
      </c>
      <c r="E30" s="2" t="s">
        <v>370</v>
      </c>
      <c r="F30" s="4" t="s">
        <v>362</v>
      </c>
      <c r="G30" s="6" t="s">
        <v>131</v>
      </c>
      <c r="H30" s="15" t="s">
        <v>107</v>
      </c>
      <c r="I30" s="3"/>
      <c r="J30" s="13">
        <v>24</v>
      </c>
      <c r="K30" s="2" t="s">
        <v>294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526</v>
      </c>
      <c r="B31" s="17" t="s">
        <v>790</v>
      </c>
      <c r="C31" s="2" t="s">
        <v>359</v>
      </c>
      <c r="D31" s="2" t="s">
        <v>360</v>
      </c>
      <c r="E31" s="2" t="s">
        <v>361</v>
      </c>
      <c r="F31" s="4" t="s">
        <v>362</v>
      </c>
      <c r="G31" s="6" t="s">
        <v>131</v>
      </c>
      <c r="H31" s="15" t="s">
        <v>107</v>
      </c>
      <c r="I31" s="3"/>
      <c r="J31" s="13">
        <v>24</v>
      </c>
      <c r="K31" s="2" t="s">
        <v>294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797</v>
      </c>
      <c r="B32" s="17" t="s">
        <v>798</v>
      </c>
      <c r="C32" s="2" t="s">
        <v>799</v>
      </c>
      <c r="D32" s="2" t="s">
        <v>360</v>
      </c>
      <c r="E32" s="2" t="s">
        <v>148</v>
      </c>
      <c r="F32" s="4" t="s">
        <v>362</v>
      </c>
      <c r="G32" s="6" t="s">
        <v>131</v>
      </c>
      <c r="H32" s="15"/>
      <c r="I32" s="3"/>
      <c r="J32" s="13">
        <v>24</v>
      </c>
      <c r="K32" s="2" t="s">
        <v>294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1" t="s">
        <v>40</v>
      </c>
      <c r="B33" s="125" t="s">
        <v>41</v>
      </c>
      <c r="C33" s="126"/>
      <c r="D33" s="126"/>
      <c r="E33" s="126"/>
      <c r="F33" s="127"/>
      <c r="G33" s="101"/>
      <c r="H33" s="102"/>
      <c r="I33" s="128"/>
      <c r="J33" s="129"/>
      <c r="K33" s="126"/>
      <c r="L33" s="126"/>
      <c r="M33" s="126"/>
      <c r="N33" s="126"/>
      <c r="O33" s="126"/>
      <c r="P33" s="126"/>
      <c r="Q33" s="126"/>
      <c r="R33" s="126"/>
      <c r="S33" s="128"/>
      <c r="T33" s="7"/>
    </row>
    <row r="34" spans="1:29" s="8" customFormat="1" ht="97.5" customHeight="1" x14ac:dyDescent="0.25">
      <c r="A34" s="99" t="s">
        <v>42</v>
      </c>
      <c r="B34" s="103" t="s">
        <v>43</v>
      </c>
      <c r="C34" s="104"/>
      <c r="D34" s="104"/>
      <c r="E34" s="104"/>
      <c r="F34" s="105"/>
      <c r="G34" s="99"/>
      <c r="H34" s="100"/>
      <c r="I34" s="106"/>
      <c r="J34" s="107"/>
      <c r="K34" s="104"/>
      <c r="L34" s="104"/>
      <c r="M34" s="104"/>
      <c r="N34" s="104"/>
      <c r="O34" s="104"/>
      <c r="P34" s="104"/>
      <c r="Q34" s="104"/>
      <c r="R34" s="104"/>
      <c r="S34" s="106"/>
      <c r="T34" s="7"/>
    </row>
    <row r="35" spans="1:29" s="8" customFormat="1" ht="69" customHeight="1" x14ac:dyDescent="0.25">
      <c r="A35" s="6" t="s">
        <v>44</v>
      </c>
      <c r="B35" s="2" t="s">
        <v>510</v>
      </c>
      <c r="C35" s="2" t="s">
        <v>129</v>
      </c>
      <c r="D35" s="2" t="s">
        <v>399</v>
      </c>
      <c r="E35" s="2" t="s">
        <v>313</v>
      </c>
      <c r="F35" s="4" t="s">
        <v>400</v>
      </c>
      <c r="G35" s="6" t="s">
        <v>131</v>
      </c>
      <c r="H35" s="17"/>
      <c r="I35" s="10"/>
      <c r="J35" s="14">
        <v>26</v>
      </c>
      <c r="K35" s="2" t="s">
        <v>296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527</v>
      </c>
      <c r="B36" s="2" t="s">
        <v>438</v>
      </c>
      <c r="C36" s="2" t="s">
        <v>436</v>
      </c>
      <c r="D36" s="2" t="s">
        <v>399</v>
      </c>
      <c r="E36" s="2" t="s">
        <v>314</v>
      </c>
      <c r="F36" s="9" t="s">
        <v>400</v>
      </c>
      <c r="G36" s="12" t="s">
        <v>131</v>
      </c>
      <c r="H36" s="17"/>
      <c r="I36" s="10"/>
      <c r="J36" s="14">
        <v>25</v>
      </c>
      <c r="K36" s="2" t="s">
        <v>295</v>
      </c>
      <c r="L36" s="2">
        <v>26</v>
      </c>
      <c r="M36" s="2" t="s">
        <v>296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528</v>
      </c>
      <c r="B37" s="45" t="s">
        <v>451</v>
      </c>
      <c r="C37" s="34" t="s">
        <v>153</v>
      </c>
      <c r="D37" s="34" t="s">
        <v>399</v>
      </c>
      <c r="E37" s="34" t="s">
        <v>154</v>
      </c>
      <c r="F37" s="59" t="s">
        <v>231</v>
      </c>
      <c r="G37" s="46" t="s">
        <v>131</v>
      </c>
      <c r="H37" s="47"/>
      <c r="I37" s="37"/>
      <c r="J37" s="13">
        <v>25</v>
      </c>
      <c r="K37" s="2" t="s">
        <v>295</v>
      </c>
      <c r="L37" s="1">
        <v>50</v>
      </c>
      <c r="M37" s="2" t="s">
        <v>180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529</v>
      </c>
      <c r="B38" s="2" t="s">
        <v>397</v>
      </c>
      <c r="C38" s="2" t="s">
        <v>398</v>
      </c>
      <c r="D38" s="2" t="s">
        <v>399</v>
      </c>
      <c r="E38" s="2" t="s">
        <v>148</v>
      </c>
      <c r="F38" s="9" t="s">
        <v>400</v>
      </c>
      <c r="G38" s="12" t="s">
        <v>131</v>
      </c>
      <c r="H38" s="15"/>
      <c r="I38" s="3"/>
      <c r="J38" s="13">
        <v>25</v>
      </c>
      <c r="K38" s="2" t="s">
        <v>295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530</v>
      </c>
      <c r="B39" s="2" t="s">
        <v>628</v>
      </c>
      <c r="C39" s="2" t="s">
        <v>372</v>
      </c>
      <c r="D39" s="2" t="s">
        <v>378</v>
      </c>
      <c r="E39" s="2" t="s">
        <v>370</v>
      </c>
      <c r="F39" s="4" t="s">
        <v>379</v>
      </c>
      <c r="G39" s="6" t="s">
        <v>131</v>
      </c>
      <c r="H39" s="15"/>
      <c r="I39" s="3"/>
      <c r="J39" s="13">
        <v>26</v>
      </c>
      <c r="K39" s="11" t="s">
        <v>296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531</v>
      </c>
      <c r="B40" s="2" t="s">
        <v>420</v>
      </c>
      <c r="C40" s="2" t="s">
        <v>359</v>
      </c>
      <c r="D40" s="2" t="s">
        <v>399</v>
      </c>
      <c r="E40" s="2" t="s">
        <v>361</v>
      </c>
      <c r="F40" s="9" t="s">
        <v>400</v>
      </c>
      <c r="G40" s="12" t="s">
        <v>131</v>
      </c>
      <c r="H40" s="17"/>
      <c r="I40" s="10"/>
      <c r="J40" s="14">
        <v>26</v>
      </c>
      <c r="K40" s="2" t="s">
        <v>296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99" t="s">
        <v>45</v>
      </c>
      <c r="B41" s="103" t="s">
        <v>46</v>
      </c>
      <c r="C41" s="104"/>
      <c r="D41" s="104"/>
      <c r="E41" s="104"/>
      <c r="F41" s="105"/>
      <c r="G41" s="99"/>
      <c r="H41" s="100"/>
      <c r="I41" s="106"/>
      <c r="J41" s="99"/>
      <c r="K41" s="104"/>
      <c r="L41" s="104"/>
      <c r="M41" s="104"/>
      <c r="N41" s="104"/>
      <c r="O41" s="104"/>
      <c r="P41" s="104"/>
      <c r="Q41" s="104"/>
      <c r="R41" s="104"/>
      <c r="S41" s="106"/>
      <c r="T41" s="7"/>
    </row>
    <row r="42" spans="1:29" s="8" customFormat="1" ht="94.5" x14ac:dyDescent="0.25">
      <c r="A42" s="6" t="s">
        <v>47</v>
      </c>
      <c r="B42" s="11" t="s">
        <v>726</v>
      </c>
      <c r="C42" s="17" t="s">
        <v>129</v>
      </c>
      <c r="D42" s="34" t="s">
        <v>399</v>
      </c>
      <c r="E42" s="17" t="s">
        <v>313</v>
      </c>
      <c r="F42" s="20" t="s">
        <v>233</v>
      </c>
      <c r="G42" s="46" t="s">
        <v>131</v>
      </c>
      <c r="H42" s="309"/>
      <c r="I42" s="312"/>
      <c r="J42" s="6">
        <v>27</v>
      </c>
      <c r="K42" s="56" t="s">
        <v>297</v>
      </c>
      <c r="L42" s="311"/>
      <c r="M42" s="309"/>
      <c r="N42" s="309"/>
      <c r="O42" s="309"/>
      <c r="P42" s="309"/>
      <c r="Q42" s="309"/>
      <c r="R42" s="310"/>
      <c r="S42" s="312"/>
      <c r="T42" s="7"/>
    </row>
    <row r="43" spans="1:29" s="8" customFormat="1" ht="110.25" x14ac:dyDescent="0.25">
      <c r="A43" s="6" t="s">
        <v>727</v>
      </c>
      <c r="B43" s="17" t="s">
        <v>728</v>
      </c>
      <c r="C43" s="17" t="s">
        <v>436</v>
      </c>
      <c r="D43" s="45" t="s">
        <v>399</v>
      </c>
      <c r="E43" s="17" t="s">
        <v>729</v>
      </c>
      <c r="F43" s="421" t="s">
        <v>233</v>
      </c>
      <c r="G43" s="318" t="s">
        <v>131</v>
      </c>
      <c r="H43" s="47"/>
      <c r="I43" s="37"/>
      <c r="J43" s="6">
        <v>27</v>
      </c>
      <c r="K43" s="56" t="s">
        <v>297</v>
      </c>
      <c r="L43" s="13">
        <v>50</v>
      </c>
      <c r="M43" s="2" t="s">
        <v>180</v>
      </c>
      <c r="N43" s="1"/>
      <c r="O43" s="1"/>
      <c r="P43" s="1"/>
      <c r="Q43" s="1"/>
      <c r="R43" s="1"/>
      <c r="S43" s="141"/>
      <c r="T43" s="7"/>
      <c r="AC43" s="167"/>
    </row>
    <row r="44" spans="1:29" s="8" customFormat="1" ht="110.25" x14ac:dyDescent="0.25">
      <c r="A44" s="12" t="s">
        <v>730</v>
      </c>
      <c r="B44" s="33" t="s">
        <v>452</v>
      </c>
      <c r="C44" s="34" t="s">
        <v>453</v>
      </c>
      <c r="D44" s="34" t="s">
        <v>399</v>
      </c>
      <c r="E44" s="34" t="s">
        <v>154</v>
      </c>
      <c r="F44" s="20" t="s">
        <v>233</v>
      </c>
      <c r="G44" s="46" t="s">
        <v>131</v>
      </c>
      <c r="H44" s="47" t="s">
        <v>107</v>
      </c>
      <c r="I44" s="37"/>
      <c r="J44" s="6">
        <v>27</v>
      </c>
      <c r="K44" s="56" t="s">
        <v>297</v>
      </c>
      <c r="L44" s="13">
        <v>50</v>
      </c>
      <c r="M44" s="2" t="s">
        <v>180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732</v>
      </c>
      <c r="B45" s="17" t="s">
        <v>733</v>
      </c>
      <c r="C45" s="17" t="s">
        <v>734</v>
      </c>
      <c r="D45" s="45" t="s">
        <v>399</v>
      </c>
      <c r="E45" s="17" t="s">
        <v>370</v>
      </c>
      <c r="F45" s="421" t="s">
        <v>233</v>
      </c>
      <c r="G45" s="46" t="s">
        <v>131</v>
      </c>
      <c r="H45" s="23"/>
      <c r="I45" s="161"/>
      <c r="J45" s="6">
        <v>27</v>
      </c>
      <c r="K45" s="56" t="s">
        <v>297</v>
      </c>
      <c r="L45" s="13">
        <v>50</v>
      </c>
      <c r="M45" s="2" t="s">
        <v>180</v>
      </c>
      <c r="N45" s="1"/>
      <c r="O45" s="1"/>
      <c r="P45" s="1"/>
      <c r="Q45" s="1"/>
      <c r="R45" s="1"/>
      <c r="S45" s="142"/>
      <c r="T45" s="7"/>
    </row>
    <row r="46" spans="1:29" s="8" customFormat="1" ht="78.75" x14ac:dyDescent="0.25">
      <c r="A46" s="12" t="s">
        <v>735</v>
      </c>
      <c r="B46" s="17" t="s">
        <v>736</v>
      </c>
      <c r="C46" s="17" t="s">
        <v>737</v>
      </c>
      <c r="D46" s="34" t="s">
        <v>399</v>
      </c>
      <c r="E46" s="34" t="s">
        <v>739</v>
      </c>
      <c r="F46" s="421" t="s">
        <v>233</v>
      </c>
      <c r="G46" s="46" t="s">
        <v>131</v>
      </c>
      <c r="H46" s="313"/>
      <c r="I46" s="315"/>
      <c r="J46" s="6">
        <v>27</v>
      </c>
      <c r="K46" s="56" t="s">
        <v>297</v>
      </c>
      <c r="L46" s="13">
        <v>50</v>
      </c>
      <c r="M46" s="2" t="s">
        <v>180</v>
      </c>
      <c r="N46" s="313"/>
      <c r="O46" s="313"/>
      <c r="P46" s="313"/>
      <c r="Q46" s="313"/>
      <c r="R46" s="314"/>
      <c r="S46" s="315"/>
      <c r="T46" s="7"/>
    </row>
    <row r="47" spans="1:29" s="8" customFormat="1" ht="50.25" customHeight="1" x14ac:dyDescent="0.25">
      <c r="A47" s="101" t="s">
        <v>48</v>
      </c>
      <c r="B47" s="125" t="s">
        <v>49</v>
      </c>
      <c r="C47" s="126"/>
      <c r="D47" s="126"/>
      <c r="E47" s="126"/>
      <c r="F47" s="127"/>
      <c r="G47" s="101"/>
      <c r="H47" s="102"/>
      <c r="I47" s="128"/>
      <c r="J47" s="166"/>
      <c r="K47" s="168"/>
      <c r="L47" s="126"/>
      <c r="M47" s="126"/>
      <c r="N47" s="126"/>
      <c r="O47" s="126"/>
      <c r="P47" s="126"/>
      <c r="Q47" s="126"/>
      <c r="R47" s="126"/>
      <c r="S47" s="128"/>
      <c r="T47" s="7"/>
    </row>
    <row r="48" spans="1:29" s="8" customFormat="1" ht="98.25" customHeight="1" x14ac:dyDescent="0.25">
      <c r="A48" s="99" t="s">
        <v>50</v>
      </c>
      <c r="B48" s="103" t="s">
        <v>51</v>
      </c>
      <c r="C48" s="104"/>
      <c r="D48" s="104"/>
      <c r="E48" s="104"/>
      <c r="F48" s="105"/>
      <c r="G48" s="99"/>
      <c r="H48" s="100"/>
      <c r="I48" s="106"/>
      <c r="J48" s="107"/>
      <c r="K48" s="104"/>
      <c r="L48" s="104"/>
      <c r="M48" s="104"/>
      <c r="N48" s="104"/>
      <c r="O48" s="104"/>
      <c r="P48" s="104"/>
      <c r="Q48" s="104"/>
      <c r="R48" s="104"/>
      <c r="S48" s="106"/>
      <c r="T48" s="7"/>
    </row>
    <row r="49" spans="1:20" s="8" customFormat="1" ht="78.75" x14ac:dyDescent="0.25">
      <c r="A49" s="6" t="s">
        <v>878</v>
      </c>
      <c r="B49" s="2" t="s">
        <v>879</v>
      </c>
      <c r="C49" s="2" t="s">
        <v>880</v>
      </c>
      <c r="D49" s="2" t="s">
        <v>881</v>
      </c>
      <c r="E49" s="2" t="s">
        <v>313</v>
      </c>
      <c r="F49" s="9" t="s">
        <v>882</v>
      </c>
      <c r="G49" s="12" t="s">
        <v>131</v>
      </c>
      <c r="H49" s="15"/>
      <c r="I49" s="3"/>
      <c r="J49" s="13">
        <v>47</v>
      </c>
      <c r="K49" s="2" t="s">
        <v>308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884</v>
      </c>
      <c r="B50" s="17" t="s">
        <v>885</v>
      </c>
      <c r="C50" s="17" t="s">
        <v>436</v>
      </c>
      <c r="D50" s="17" t="s">
        <v>881</v>
      </c>
      <c r="E50" s="17" t="s">
        <v>314</v>
      </c>
      <c r="F50" s="420" t="s">
        <v>882</v>
      </c>
      <c r="G50" s="445" t="s">
        <v>131</v>
      </c>
      <c r="H50" s="15"/>
      <c r="I50" s="3"/>
      <c r="J50" s="13">
        <v>47</v>
      </c>
      <c r="K50" s="2" t="s">
        <v>900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887</v>
      </c>
      <c r="B51" s="446" t="s">
        <v>888</v>
      </c>
      <c r="C51" s="447" t="s">
        <v>889</v>
      </c>
      <c r="D51" s="434" t="s">
        <v>881</v>
      </c>
      <c r="E51" s="434" t="s">
        <v>159</v>
      </c>
      <c r="F51" s="446" t="s">
        <v>882</v>
      </c>
      <c r="G51" s="445" t="s">
        <v>131</v>
      </c>
      <c r="H51" s="15"/>
      <c r="I51" s="3"/>
      <c r="J51" s="13">
        <v>47</v>
      </c>
      <c r="K51" s="447" t="s">
        <v>308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891</v>
      </c>
      <c r="B52" s="448" t="s">
        <v>892</v>
      </c>
      <c r="C52" s="448" t="s">
        <v>893</v>
      </c>
      <c r="D52" s="448" t="s">
        <v>881</v>
      </c>
      <c r="E52" s="448" t="s">
        <v>148</v>
      </c>
      <c r="F52" s="449" t="s">
        <v>882</v>
      </c>
      <c r="G52" s="450" t="s">
        <v>131</v>
      </c>
      <c r="H52" s="15"/>
      <c r="I52" s="3"/>
      <c r="J52" s="13">
        <v>47</v>
      </c>
      <c r="K52" s="2" t="s">
        <v>308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894</v>
      </c>
      <c r="B53" s="451" t="s">
        <v>895</v>
      </c>
      <c r="C53" s="17" t="s">
        <v>896</v>
      </c>
      <c r="D53" s="17" t="s">
        <v>881</v>
      </c>
      <c r="E53" s="17" t="s">
        <v>370</v>
      </c>
      <c r="F53" s="452" t="s">
        <v>882</v>
      </c>
      <c r="G53" s="445" t="s">
        <v>131</v>
      </c>
      <c r="H53" s="15"/>
      <c r="I53" s="453"/>
      <c r="J53" s="454">
        <v>47</v>
      </c>
      <c r="K53" s="17" t="s">
        <v>308</v>
      </c>
      <c r="L53" s="221">
        <v>50</v>
      </c>
      <c r="M53" s="17" t="s">
        <v>180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897</v>
      </c>
      <c r="B54" s="17" t="s">
        <v>898</v>
      </c>
      <c r="C54" s="2" t="s">
        <v>899</v>
      </c>
      <c r="D54" s="2" t="s">
        <v>881</v>
      </c>
      <c r="E54" s="2" t="s">
        <v>361</v>
      </c>
      <c r="F54" s="9" t="s">
        <v>882</v>
      </c>
      <c r="G54" s="455" t="s">
        <v>131</v>
      </c>
      <c r="H54" s="442"/>
      <c r="I54" s="88"/>
      <c r="J54" s="13">
        <v>47</v>
      </c>
      <c r="K54" s="2" t="s">
        <v>308</v>
      </c>
      <c r="L54" s="1">
        <v>50</v>
      </c>
      <c r="M54" s="2" t="s">
        <v>180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99" t="s">
        <v>52</v>
      </c>
      <c r="B55" s="103" t="s">
        <v>53</v>
      </c>
      <c r="C55" s="104"/>
      <c r="D55" s="104"/>
      <c r="E55" s="104"/>
      <c r="F55" s="105"/>
      <c r="G55" s="99"/>
      <c r="H55" s="100"/>
      <c r="I55" s="106"/>
      <c r="J55" s="107"/>
      <c r="K55" s="104"/>
      <c r="L55" s="104"/>
      <c r="M55" s="104"/>
      <c r="N55" s="104"/>
      <c r="O55" s="104"/>
      <c r="P55" s="104"/>
      <c r="Q55" s="104"/>
      <c r="R55" s="104"/>
      <c r="S55" s="106"/>
      <c r="T55" s="7"/>
    </row>
    <row r="56" spans="1:20" s="8" customFormat="1" ht="189" x14ac:dyDescent="0.25">
      <c r="A56" s="6" t="s">
        <v>911</v>
      </c>
      <c r="B56" s="2" t="s">
        <v>917</v>
      </c>
      <c r="C56" s="2" t="s">
        <v>129</v>
      </c>
      <c r="D56" s="2" t="s">
        <v>881</v>
      </c>
      <c r="E56" s="2" t="s">
        <v>313</v>
      </c>
      <c r="F56" s="2" t="s">
        <v>918</v>
      </c>
      <c r="G56" s="2" t="s">
        <v>131</v>
      </c>
      <c r="H56" s="15"/>
      <c r="I56" s="3"/>
      <c r="J56" s="13">
        <v>47</v>
      </c>
      <c r="K56" s="2" t="s">
        <v>308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912</v>
      </c>
      <c r="B57" s="2" t="s">
        <v>919</v>
      </c>
      <c r="C57" s="17" t="s">
        <v>436</v>
      </c>
      <c r="D57" s="17" t="s">
        <v>881</v>
      </c>
      <c r="E57" s="17" t="s">
        <v>314</v>
      </c>
      <c r="F57" s="9" t="s">
        <v>918</v>
      </c>
      <c r="G57" s="6"/>
      <c r="H57" s="15"/>
      <c r="I57" s="3"/>
      <c r="J57" s="13">
        <v>47</v>
      </c>
      <c r="K57" s="2" t="s">
        <v>308</v>
      </c>
      <c r="L57" s="1">
        <v>50</v>
      </c>
      <c r="M57" s="2" t="s">
        <v>180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913</v>
      </c>
      <c r="B58" s="465" t="s">
        <v>920</v>
      </c>
      <c r="C58" s="374" t="s">
        <v>153</v>
      </c>
      <c r="D58" s="434" t="s">
        <v>921</v>
      </c>
      <c r="E58" s="434" t="s">
        <v>159</v>
      </c>
      <c r="F58" s="466" t="s">
        <v>925</v>
      </c>
      <c r="G58" s="6" t="s">
        <v>131</v>
      </c>
      <c r="H58" s="15"/>
      <c r="I58" s="3"/>
      <c r="J58" s="13">
        <v>47</v>
      </c>
      <c r="K58" s="465" t="s">
        <v>308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914</v>
      </c>
      <c r="B59" s="17" t="s">
        <v>923</v>
      </c>
      <c r="C59" s="17" t="s">
        <v>398</v>
      </c>
      <c r="D59" s="17" t="s">
        <v>881</v>
      </c>
      <c r="E59" s="17" t="s">
        <v>148</v>
      </c>
      <c r="F59" s="15" t="s">
        <v>918</v>
      </c>
      <c r="G59" s="15" t="s">
        <v>131</v>
      </c>
      <c r="H59" s="15"/>
      <c r="I59" s="3"/>
      <c r="J59" s="13">
        <v>47</v>
      </c>
      <c r="K59" s="2" t="s">
        <v>308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915</v>
      </c>
      <c r="B60" s="2" t="s">
        <v>924</v>
      </c>
      <c r="C60" s="261" t="s">
        <v>372</v>
      </c>
      <c r="D60" s="17" t="s">
        <v>881</v>
      </c>
      <c r="E60" s="261" t="s">
        <v>370</v>
      </c>
      <c r="F60" s="261" t="s">
        <v>925</v>
      </c>
      <c r="G60" s="6" t="s">
        <v>131</v>
      </c>
      <c r="H60" s="15"/>
      <c r="I60" s="3"/>
      <c r="J60" s="13">
        <v>47</v>
      </c>
      <c r="K60" s="2" t="s">
        <v>308</v>
      </c>
      <c r="L60" s="1">
        <v>50</v>
      </c>
      <c r="M60" s="2" t="s">
        <v>180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916</v>
      </c>
      <c r="B61" s="17" t="s">
        <v>926</v>
      </c>
      <c r="C61" s="17" t="s">
        <v>927</v>
      </c>
      <c r="D61" s="209" t="s">
        <v>928</v>
      </c>
      <c r="E61" s="209" t="s">
        <v>361</v>
      </c>
      <c r="F61" s="17" t="s">
        <v>929</v>
      </c>
      <c r="G61" s="15" t="s">
        <v>131</v>
      </c>
      <c r="H61" s="15"/>
      <c r="I61" s="3"/>
      <c r="J61" s="13">
        <v>47</v>
      </c>
      <c r="K61" s="2" t="s">
        <v>308</v>
      </c>
      <c r="L61" s="13">
        <v>50</v>
      </c>
      <c r="M61" s="2" t="s">
        <v>180</v>
      </c>
      <c r="N61" s="1"/>
      <c r="O61" s="1"/>
      <c r="P61" s="1"/>
      <c r="Q61" s="1"/>
      <c r="R61" s="1"/>
      <c r="S61" s="3"/>
      <c r="T61" s="7"/>
    </row>
    <row r="62" spans="1:20" s="8" customFormat="1" ht="78.75" x14ac:dyDescent="0.25">
      <c r="A62" s="476" t="s">
        <v>949</v>
      </c>
      <c r="B62" s="477" t="s">
        <v>948</v>
      </c>
      <c r="C62" s="477"/>
      <c r="D62" s="478"/>
      <c r="E62" s="478"/>
      <c r="F62" s="483"/>
      <c r="G62" s="484"/>
      <c r="H62" s="479"/>
      <c r="I62" s="485"/>
      <c r="J62" s="486"/>
      <c r="K62" s="478"/>
      <c r="L62" s="486"/>
      <c r="M62" s="478"/>
      <c r="N62" s="487"/>
      <c r="O62" s="487"/>
      <c r="P62" s="487"/>
      <c r="Q62" s="487"/>
      <c r="R62" s="487"/>
      <c r="S62" s="485"/>
      <c r="T62" s="7"/>
    </row>
    <row r="63" spans="1:20" s="8" customFormat="1" ht="110.25" x14ac:dyDescent="0.25">
      <c r="A63" s="493" t="s">
        <v>950</v>
      </c>
      <c r="B63" s="494" t="s">
        <v>951</v>
      </c>
      <c r="C63" s="494" t="s">
        <v>952</v>
      </c>
      <c r="D63" s="495" t="s">
        <v>881</v>
      </c>
      <c r="E63" s="495" t="s">
        <v>313</v>
      </c>
      <c r="F63" s="500" t="s">
        <v>261</v>
      </c>
      <c r="G63" s="501" t="s">
        <v>131</v>
      </c>
      <c r="H63" s="496"/>
      <c r="I63" s="502"/>
      <c r="J63" s="503">
        <v>27</v>
      </c>
      <c r="K63" s="495" t="s">
        <v>994</v>
      </c>
      <c r="L63" s="503"/>
      <c r="M63" s="495"/>
      <c r="N63" s="504"/>
      <c r="O63" s="504"/>
      <c r="P63" s="504"/>
      <c r="Q63" s="504"/>
      <c r="R63" s="504"/>
      <c r="S63" s="502"/>
      <c r="T63" s="7"/>
    </row>
    <row r="64" spans="1:20" s="8" customFormat="1" ht="110.25" x14ac:dyDescent="0.25">
      <c r="A64" s="493" t="s">
        <v>953</v>
      </c>
      <c r="B64" s="494" t="s">
        <v>954</v>
      </c>
      <c r="C64" s="494" t="s">
        <v>955</v>
      </c>
      <c r="D64" s="495" t="s">
        <v>881</v>
      </c>
      <c r="E64" s="495" t="s">
        <v>313</v>
      </c>
      <c r="F64" s="494" t="s">
        <v>261</v>
      </c>
      <c r="G64" s="496" t="s">
        <v>131</v>
      </c>
      <c r="H64" s="496"/>
      <c r="I64" s="502"/>
      <c r="J64" s="503">
        <v>27</v>
      </c>
      <c r="K64" s="495" t="s">
        <v>994</v>
      </c>
      <c r="L64" s="503"/>
      <c r="M64" s="495"/>
      <c r="N64" s="504"/>
      <c r="O64" s="504"/>
      <c r="P64" s="504"/>
      <c r="Q64" s="504"/>
      <c r="R64" s="504"/>
      <c r="S64" s="502"/>
      <c r="T64" s="7"/>
    </row>
    <row r="65" spans="1:20" s="8" customFormat="1" ht="94.5" x14ac:dyDescent="0.25">
      <c r="A65" s="493" t="s">
        <v>957</v>
      </c>
      <c r="B65" s="494" t="s">
        <v>958</v>
      </c>
      <c r="C65" s="494" t="s">
        <v>436</v>
      </c>
      <c r="D65" s="495" t="s">
        <v>881</v>
      </c>
      <c r="E65" s="495" t="s">
        <v>314</v>
      </c>
      <c r="F65" s="494" t="s">
        <v>261</v>
      </c>
      <c r="G65" s="501" t="s">
        <v>131</v>
      </c>
      <c r="H65" s="496"/>
      <c r="I65" s="502"/>
      <c r="J65" s="503">
        <v>27</v>
      </c>
      <c r="K65" s="495" t="s">
        <v>994</v>
      </c>
      <c r="L65" s="503"/>
      <c r="M65" s="495"/>
      <c r="N65" s="504"/>
      <c r="O65" s="504"/>
      <c r="P65" s="504"/>
      <c r="Q65" s="504"/>
      <c r="R65" s="504"/>
      <c r="S65" s="502"/>
      <c r="T65" s="7"/>
    </row>
    <row r="66" spans="1:20" s="8" customFormat="1" ht="141.75" x14ac:dyDescent="0.25">
      <c r="A66" s="493" t="s">
        <v>960</v>
      </c>
      <c r="B66" s="494" t="s">
        <v>961</v>
      </c>
      <c r="C66" s="494" t="s">
        <v>962</v>
      </c>
      <c r="D66" s="495" t="s">
        <v>881</v>
      </c>
      <c r="E66" s="495" t="s">
        <v>159</v>
      </c>
      <c r="F66" s="494" t="s">
        <v>261</v>
      </c>
      <c r="G66" s="501" t="s">
        <v>131</v>
      </c>
      <c r="H66" s="496"/>
      <c r="I66" s="502"/>
      <c r="J66" s="503">
        <v>27</v>
      </c>
      <c r="K66" s="495" t="s">
        <v>994</v>
      </c>
      <c r="L66" s="503"/>
      <c r="M66" s="495"/>
      <c r="N66" s="504"/>
      <c r="O66" s="504"/>
      <c r="P66" s="504"/>
      <c r="Q66" s="504"/>
      <c r="R66" s="504"/>
      <c r="S66" s="502"/>
      <c r="T66" s="7"/>
    </row>
    <row r="67" spans="1:20" s="8" customFormat="1" ht="94.5" x14ac:dyDescent="0.25">
      <c r="A67" s="493" t="s">
        <v>963</v>
      </c>
      <c r="B67" s="494" t="s">
        <v>964</v>
      </c>
      <c r="C67" s="494" t="s">
        <v>965</v>
      </c>
      <c r="D67" s="495" t="s">
        <v>881</v>
      </c>
      <c r="E67" s="495" t="s">
        <v>159</v>
      </c>
      <c r="F67" s="494" t="s">
        <v>261</v>
      </c>
      <c r="G67" s="501" t="s">
        <v>131</v>
      </c>
      <c r="H67" s="496"/>
      <c r="I67" s="502"/>
      <c r="J67" s="503">
        <v>27</v>
      </c>
      <c r="K67" s="495" t="s">
        <v>994</v>
      </c>
      <c r="L67" s="503"/>
      <c r="M67" s="495"/>
      <c r="N67" s="504"/>
      <c r="O67" s="504"/>
      <c r="P67" s="504"/>
      <c r="Q67" s="504"/>
      <c r="R67" s="504"/>
      <c r="S67" s="502"/>
      <c r="T67" s="7"/>
    </row>
    <row r="68" spans="1:20" s="8" customFormat="1" ht="94.5" x14ac:dyDescent="0.25">
      <c r="A68" s="493" t="s">
        <v>966</v>
      </c>
      <c r="B68" s="494" t="s">
        <v>967</v>
      </c>
      <c r="C68" s="494" t="s">
        <v>968</v>
      </c>
      <c r="D68" s="495" t="s">
        <v>881</v>
      </c>
      <c r="E68" s="495" t="s">
        <v>159</v>
      </c>
      <c r="F68" s="494" t="s">
        <v>261</v>
      </c>
      <c r="G68" s="501" t="s">
        <v>131</v>
      </c>
      <c r="H68" s="496"/>
      <c r="I68" s="502"/>
      <c r="J68" s="503">
        <v>27</v>
      </c>
      <c r="K68" s="495" t="s">
        <v>994</v>
      </c>
      <c r="L68" s="503"/>
      <c r="M68" s="495"/>
      <c r="N68" s="504"/>
      <c r="O68" s="504"/>
      <c r="P68" s="504"/>
      <c r="Q68" s="504"/>
      <c r="R68" s="504"/>
      <c r="S68" s="502"/>
      <c r="T68" s="7"/>
    </row>
    <row r="69" spans="1:20" s="8" customFormat="1" ht="78.75" x14ac:dyDescent="0.25">
      <c r="A69" s="493" t="s">
        <v>969</v>
      </c>
      <c r="B69" s="494" t="s">
        <v>970</v>
      </c>
      <c r="C69" s="494" t="s">
        <v>971</v>
      </c>
      <c r="D69" s="495" t="s">
        <v>881</v>
      </c>
      <c r="E69" s="495" t="s">
        <v>159</v>
      </c>
      <c r="F69" s="494" t="s">
        <v>261</v>
      </c>
      <c r="G69" s="501" t="s">
        <v>131</v>
      </c>
      <c r="H69" s="496"/>
      <c r="I69" s="502"/>
      <c r="J69" s="503">
        <v>27</v>
      </c>
      <c r="K69" s="495" t="s">
        <v>994</v>
      </c>
      <c r="L69" s="503"/>
      <c r="M69" s="495"/>
      <c r="N69" s="504"/>
      <c r="O69" s="504"/>
      <c r="P69" s="504"/>
      <c r="Q69" s="504"/>
      <c r="R69" s="504"/>
      <c r="S69" s="502"/>
      <c r="T69" s="7"/>
    </row>
    <row r="70" spans="1:20" s="8" customFormat="1" ht="141.75" x14ac:dyDescent="0.25">
      <c r="A70" s="493" t="s">
        <v>972</v>
      </c>
      <c r="B70" s="494" t="s">
        <v>973</v>
      </c>
      <c r="C70" s="494" t="s">
        <v>974</v>
      </c>
      <c r="D70" s="495" t="s">
        <v>881</v>
      </c>
      <c r="E70" s="495" t="s">
        <v>159</v>
      </c>
      <c r="F70" s="494" t="s">
        <v>261</v>
      </c>
      <c r="G70" s="501" t="s">
        <v>131</v>
      </c>
      <c r="H70" s="496"/>
      <c r="I70" s="502"/>
      <c r="J70" s="503">
        <v>27</v>
      </c>
      <c r="K70" s="495" t="s">
        <v>994</v>
      </c>
      <c r="L70" s="503"/>
      <c r="M70" s="495"/>
      <c r="N70" s="504"/>
      <c r="O70" s="504"/>
      <c r="P70" s="504"/>
      <c r="Q70" s="504"/>
      <c r="R70" s="504"/>
      <c r="S70" s="502"/>
      <c r="T70" s="7"/>
    </row>
    <row r="71" spans="1:20" s="8" customFormat="1" ht="157.5" x14ac:dyDescent="0.25">
      <c r="A71" s="493" t="s">
        <v>975</v>
      </c>
      <c r="B71" s="494" t="s">
        <v>976</v>
      </c>
      <c r="C71" s="494" t="s">
        <v>977</v>
      </c>
      <c r="D71" s="495" t="s">
        <v>881</v>
      </c>
      <c r="E71" s="495" t="s">
        <v>159</v>
      </c>
      <c r="F71" s="494" t="s">
        <v>261</v>
      </c>
      <c r="G71" s="501" t="s">
        <v>131</v>
      </c>
      <c r="H71" s="496"/>
      <c r="I71" s="502"/>
      <c r="J71" s="503">
        <v>27</v>
      </c>
      <c r="K71" s="495" t="s">
        <v>994</v>
      </c>
      <c r="L71" s="503"/>
      <c r="M71" s="495"/>
      <c r="N71" s="504"/>
      <c r="O71" s="504"/>
      <c r="P71" s="504"/>
      <c r="Q71" s="504"/>
      <c r="R71" s="504"/>
      <c r="S71" s="502"/>
      <c r="T71" s="7"/>
    </row>
    <row r="72" spans="1:20" s="8" customFormat="1" ht="110.25" x14ac:dyDescent="0.25">
      <c r="A72" s="493" t="s">
        <v>978</v>
      </c>
      <c r="B72" s="494" t="s">
        <v>979</v>
      </c>
      <c r="C72" s="494" t="s">
        <v>980</v>
      </c>
      <c r="D72" s="495" t="s">
        <v>881</v>
      </c>
      <c r="E72" s="495" t="s">
        <v>148</v>
      </c>
      <c r="F72" s="494" t="s">
        <v>261</v>
      </c>
      <c r="G72" s="501" t="s">
        <v>131</v>
      </c>
      <c r="H72" s="496"/>
      <c r="I72" s="502"/>
      <c r="J72" s="503">
        <v>27</v>
      </c>
      <c r="K72" s="495" t="s">
        <v>994</v>
      </c>
      <c r="L72" s="503">
        <v>50</v>
      </c>
      <c r="M72" s="495" t="s">
        <v>995</v>
      </c>
      <c r="N72" s="504"/>
      <c r="O72" s="504"/>
      <c r="P72" s="504"/>
      <c r="Q72" s="504"/>
      <c r="R72" s="504"/>
      <c r="S72" s="502"/>
      <c r="T72" s="7"/>
    </row>
    <row r="73" spans="1:20" s="8" customFormat="1" ht="110.25" x14ac:dyDescent="0.25">
      <c r="A73" s="493" t="s">
        <v>981</v>
      </c>
      <c r="B73" s="494" t="s">
        <v>982</v>
      </c>
      <c r="C73" s="494" t="s">
        <v>983</v>
      </c>
      <c r="D73" s="495" t="s">
        <v>881</v>
      </c>
      <c r="E73" s="495" t="s">
        <v>148</v>
      </c>
      <c r="F73" s="494" t="s">
        <v>261</v>
      </c>
      <c r="G73" s="501" t="s">
        <v>131</v>
      </c>
      <c r="H73" s="496"/>
      <c r="I73" s="502"/>
      <c r="J73" s="503">
        <v>27</v>
      </c>
      <c r="K73" s="495" t="s">
        <v>994</v>
      </c>
      <c r="L73" s="503">
        <v>50</v>
      </c>
      <c r="M73" s="495" t="s">
        <v>995</v>
      </c>
      <c r="N73" s="504"/>
      <c r="O73" s="504"/>
      <c r="P73" s="504"/>
      <c r="Q73" s="504"/>
      <c r="R73" s="504"/>
      <c r="S73" s="502"/>
      <c r="T73" s="7"/>
    </row>
    <row r="74" spans="1:20" s="8" customFormat="1" ht="94.5" x14ac:dyDescent="0.25">
      <c r="A74" s="493" t="s">
        <v>984</v>
      </c>
      <c r="B74" s="494" t="s">
        <v>985</v>
      </c>
      <c r="C74" s="494" t="s">
        <v>986</v>
      </c>
      <c r="D74" s="495" t="s">
        <v>881</v>
      </c>
      <c r="E74" s="495" t="s">
        <v>370</v>
      </c>
      <c r="F74" s="494" t="s">
        <v>261</v>
      </c>
      <c r="G74" s="496" t="s">
        <v>131</v>
      </c>
      <c r="H74" s="496"/>
      <c r="I74" s="502"/>
      <c r="J74" s="503">
        <v>27</v>
      </c>
      <c r="K74" s="495" t="s">
        <v>994</v>
      </c>
      <c r="L74" s="503">
        <v>47</v>
      </c>
      <c r="M74" s="495" t="s">
        <v>996</v>
      </c>
      <c r="N74" s="504"/>
      <c r="O74" s="504"/>
      <c r="P74" s="504"/>
      <c r="Q74" s="504"/>
      <c r="R74" s="504"/>
      <c r="S74" s="502"/>
      <c r="T74" s="7"/>
    </row>
    <row r="75" spans="1:20" s="8" customFormat="1" ht="141.75" x14ac:dyDescent="0.25">
      <c r="A75" s="493" t="s">
        <v>987</v>
      </c>
      <c r="B75" s="494" t="s">
        <v>988</v>
      </c>
      <c r="C75" s="494" t="s">
        <v>974</v>
      </c>
      <c r="D75" s="495" t="s">
        <v>881</v>
      </c>
      <c r="E75" s="495" t="s">
        <v>361</v>
      </c>
      <c r="F75" s="494" t="s">
        <v>261</v>
      </c>
      <c r="G75" s="496" t="s">
        <v>131</v>
      </c>
      <c r="H75" s="496"/>
      <c r="I75" s="502"/>
      <c r="J75" s="503">
        <v>27</v>
      </c>
      <c r="K75" s="495" t="s">
        <v>994</v>
      </c>
      <c r="L75" s="503"/>
      <c r="M75" s="495"/>
      <c r="N75" s="504"/>
      <c r="O75" s="504"/>
      <c r="P75" s="504"/>
      <c r="Q75" s="504"/>
      <c r="R75" s="504"/>
      <c r="S75" s="502"/>
      <c r="T75" s="7"/>
    </row>
    <row r="76" spans="1:20" s="8" customFormat="1" ht="141.75" x14ac:dyDescent="0.25">
      <c r="A76" s="493" t="s">
        <v>989</v>
      </c>
      <c r="B76" s="494" t="s">
        <v>990</v>
      </c>
      <c r="C76" s="494" t="s">
        <v>927</v>
      </c>
      <c r="D76" s="495" t="s">
        <v>881</v>
      </c>
      <c r="E76" s="495" t="s">
        <v>361</v>
      </c>
      <c r="F76" s="494" t="s">
        <v>261</v>
      </c>
      <c r="G76" s="501" t="s">
        <v>131</v>
      </c>
      <c r="H76" s="496"/>
      <c r="I76" s="502"/>
      <c r="J76" s="503">
        <v>27</v>
      </c>
      <c r="K76" s="495" t="s">
        <v>994</v>
      </c>
      <c r="L76" s="503"/>
      <c r="M76" s="495"/>
      <c r="N76" s="504"/>
      <c r="O76" s="504"/>
      <c r="P76" s="504"/>
      <c r="Q76" s="504"/>
      <c r="R76" s="504"/>
      <c r="S76" s="502"/>
      <c r="T76" s="7"/>
    </row>
    <row r="77" spans="1:20" s="8" customFormat="1" ht="94.5" x14ac:dyDescent="0.25">
      <c r="A77" s="493" t="s">
        <v>991</v>
      </c>
      <c r="B77" s="494" t="s">
        <v>992</v>
      </c>
      <c r="C77" s="494" t="s">
        <v>993</v>
      </c>
      <c r="D77" s="495" t="s">
        <v>881</v>
      </c>
      <c r="E77" s="495" t="s">
        <v>361</v>
      </c>
      <c r="F77" s="494" t="s">
        <v>261</v>
      </c>
      <c r="G77" s="501" t="s">
        <v>131</v>
      </c>
      <c r="H77" s="496"/>
      <c r="I77" s="502"/>
      <c r="J77" s="503">
        <v>27</v>
      </c>
      <c r="K77" s="495" t="s">
        <v>994</v>
      </c>
      <c r="L77" s="503"/>
      <c r="M77" s="495"/>
      <c r="N77" s="504"/>
      <c r="O77" s="504"/>
      <c r="P77" s="504"/>
      <c r="Q77" s="504"/>
      <c r="R77" s="504"/>
      <c r="S77" s="502"/>
      <c r="T77" s="7"/>
    </row>
    <row r="78" spans="1:20" s="8" customFormat="1" ht="103.5" customHeight="1" x14ac:dyDescent="0.25">
      <c r="A78" s="97" t="s">
        <v>54</v>
      </c>
      <c r="B78" s="120" t="s">
        <v>681</v>
      </c>
      <c r="C78" s="121"/>
      <c r="D78" s="121"/>
      <c r="E78" s="121"/>
      <c r="F78" s="122"/>
      <c r="G78" s="97"/>
      <c r="H78" s="98"/>
      <c r="I78" s="123"/>
      <c r="J78" s="124"/>
      <c r="K78" s="121"/>
      <c r="L78" s="121"/>
      <c r="M78" s="121"/>
      <c r="N78" s="121"/>
      <c r="O78" s="121"/>
      <c r="P78" s="121"/>
      <c r="Q78" s="121"/>
      <c r="R78" s="121"/>
      <c r="S78" s="123"/>
      <c r="T78" s="7"/>
    </row>
    <row r="79" spans="1:20" s="8" customFormat="1" ht="159" customHeight="1" thickBot="1" x14ac:dyDescent="0.3">
      <c r="A79" s="101" t="s">
        <v>55</v>
      </c>
      <c r="B79" s="125" t="s">
        <v>56</v>
      </c>
      <c r="C79" s="126"/>
      <c r="D79" s="126"/>
      <c r="E79" s="126"/>
      <c r="F79" s="127"/>
      <c r="G79" s="425"/>
      <c r="H79" s="426"/>
      <c r="I79" s="427"/>
      <c r="J79" s="129"/>
      <c r="K79" s="126"/>
      <c r="L79" s="126"/>
      <c r="M79" s="126"/>
      <c r="N79" s="126"/>
      <c r="O79" s="126"/>
      <c r="P79" s="126"/>
      <c r="Q79" s="126"/>
      <c r="R79" s="126"/>
      <c r="S79" s="128"/>
      <c r="T79" s="7"/>
    </row>
    <row r="80" spans="1:20" s="8" customFormat="1" ht="78" customHeight="1" x14ac:dyDescent="0.25">
      <c r="A80" s="99" t="s">
        <v>57</v>
      </c>
      <c r="B80" s="103" t="s">
        <v>58</v>
      </c>
      <c r="C80" s="104"/>
      <c r="D80" s="104"/>
      <c r="E80" s="104"/>
      <c r="F80" s="105"/>
      <c r="G80" s="422"/>
      <c r="H80" s="423"/>
      <c r="I80" s="424"/>
      <c r="J80" s="107"/>
      <c r="K80" s="104"/>
      <c r="L80" s="104"/>
      <c r="M80" s="104"/>
      <c r="N80" s="104"/>
      <c r="O80" s="104"/>
      <c r="P80" s="104"/>
      <c r="Q80" s="104"/>
      <c r="R80" s="104"/>
      <c r="S80" s="106"/>
      <c r="T80" s="7"/>
    </row>
    <row r="81" spans="1:20" s="8" customFormat="1" ht="150" x14ac:dyDescent="0.25">
      <c r="A81" s="46" t="s">
        <v>60</v>
      </c>
      <c r="B81" s="33" t="s">
        <v>778</v>
      </c>
      <c r="C81" s="34" t="s">
        <v>153</v>
      </c>
      <c r="D81" s="34" t="s">
        <v>130</v>
      </c>
      <c r="E81" s="34" t="s">
        <v>154</v>
      </c>
      <c r="F81" s="59" t="s">
        <v>155</v>
      </c>
      <c r="G81" s="46" t="s">
        <v>131</v>
      </c>
      <c r="H81" s="47" t="s">
        <v>107</v>
      </c>
      <c r="I81" s="37"/>
      <c r="J81" s="60">
        <v>34</v>
      </c>
      <c r="K81" s="56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81" s="1">
        <v>29</v>
      </c>
      <c r="M81" s="56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81" s="524"/>
      <c r="O81" s="525"/>
      <c r="P81" s="1"/>
      <c r="Q81" s="1"/>
      <c r="R81" s="1"/>
      <c r="S81" s="3"/>
      <c r="T81" s="7"/>
    </row>
    <row r="82" spans="1:20" s="8" customFormat="1" ht="188.25" customHeight="1" x14ac:dyDescent="0.25">
      <c r="A82" s="46" t="s">
        <v>160</v>
      </c>
      <c r="B82" s="45" t="s">
        <v>777</v>
      </c>
      <c r="C82" s="34" t="s">
        <v>153</v>
      </c>
      <c r="D82" s="34" t="s">
        <v>130</v>
      </c>
      <c r="E82" s="34" t="s">
        <v>154</v>
      </c>
      <c r="F82" s="59" t="s">
        <v>155</v>
      </c>
      <c r="G82" s="46" t="s">
        <v>131</v>
      </c>
      <c r="H82" s="47" t="s">
        <v>107</v>
      </c>
      <c r="I82" s="37"/>
      <c r="J82" s="60">
        <v>29</v>
      </c>
      <c r="K82" s="56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82" s="1">
        <v>28</v>
      </c>
      <c r="M82" s="56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82" s="1">
        <v>12</v>
      </c>
      <c r="O82" s="56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82" s="1"/>
      <c r="Q82" s="1"/>
      <c r="R82" s="1"/>
      <c r="S82" s="3"/>
      <c r="T82" s="7"/>
    </row>
    <row r="83" spans="1:20" s="8" customFormat="1" ht="167.25" customHeight="1" x14ac:dyDescent="0.25">
      <c r="A83" s="46" t="s">
        <v>161</v>
      </c>
      <c r="B83" s="45" t="s">
        <v>779</v>
      </c>
      <c r="C83" s="34" t="s">
        <v>153</v>
      </c>
      <c r="D83" s="34" t="s">
        <v>130</v>
      </c>
      <c r="E83" s="34" t="s">
        <v>154</v>
      </c>
      <c r="F83" s="59" t="s">
        <v>155</v>
      </c>
      <c r="G83" s="46" t="s">
        <v>131</v>
      </c>
      <c r="H83" s="47" t="s">
        <v>107</v>
      </c>
      <c r="I83" s="37"/>
      <c r="J83" s="60">
        <v>29</v>
      </c>
      <c r="K83" s="56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83" s="1">
        <v>28</v>
      </c>
      <c r="M83" s="56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83" s="1">
        <v>50</v>
      </c>
      <c r="O83" s="56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83" s="1"/>
      <c r="Q83" s="1"/>
      <c r="R83" s="1"/>
      <c r="S83" s="3"/>
      <c r="T83" s="7"/>
    </row>
    <row r="84" spans="1:20" s="8" customFormat="1" ht="192" customHeight="1" x14ac:dyDescent="0.25">
      <c r="A84" s="46" t="s">
        <v>162</v>
      </c>
      <c r="B84" s="45" t="s">
        <v>780</v>
      </c>
      <c r="C84" s="34" t="s">
        <v>153</v>
      </c>
      <c r="D84" s="34" t="s">
        <v>130</v>
      </c>
      <c r="E84" s="34" t="s">
        <v>154</v>
      </c>
      <c r="F84" s="59" t="s">
        <v>155</v>
      </c>
      <c r="G84" s="46" t="s">
        <v>131</v>
      </c>
      <c r="H84" s="47" t="s">
        <v>107</v>
      </c>
      <c r="I84" s="37"/>
      <c r="J84" s="60">
        <v>29</v>
      </c>
      <c r="K84" s="56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84" s="1">
        <v>30</v>
      </c>
      <c r="M84" s="2" t="s">
        <v>216</v>
      </c>
      <c r="N84" s="1">
        <v>12</v>
      </c>
      <c r="O84" s="56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84" s="1"/>
      <c r="Q84" s="56"/>
      <c r="R84" s="1"/>
      <c r="S84" s="3"/>
      <c r="T84" s="7"/>
    </row>
    <row r="85" spans="1:20" s="8" customFormat="1" ht="238.5" customHeight="1" x14ac:dyDescent="0.25">
      <c r="A85" s="46" t="s">
        <v>163</v>
      </c>
      <c r="B85" s="45" t="s">
        <v>781</v>
      </c>
      <c r="C85" s="34" t="s">
        <v>153</v>
      </c>
      <c r="D85" s="34" t="s">
        <v>130</v>
      </c>
      <c r="E85" s="34" t="s">
        <v>154</v>
      </c>
      <c r="F85" s="59" t="s">
        <v>155</v>
      </c>
      <c r="G85" s="46" t="s">
        <v>131</v>
      </c>
      <c r="H85" s="47" t="s">
        <v>107</v>
      </c>
      <c r="I85" s="37"/>
      <c r="J85" s="60">
        <v>29</v>
      </c>
      <c r="K85" s="56" t="s">
        <v>474</v>
      </c>
      <c r="L85" s="1">
        <v>28</v>
      </c>
      <c r="M85" s="56" t="s">
        <v>475</v>
      </c>
      <c r="N85" s="1">
        <v>19</v>
      </c>
      <c r="O85" s="374" t="s">
        <v>1006</v>
      </c>
      <c r="P85" s="1"/>
      <c r="Q85" s="374"/>
      <c r="R85" s="1"/>
      <c r="S85" s="3"/>
      <c r="T85" s="7"/>
    </row>
    <row r="86" spans="1:20" s="8" customFormat="1" ht="171" customHeight="1" x14ac:dyDescent="0.25">
      <c r="A86" s="46" t="s">
        <v>164</v>
      </c>
      <c r="B86" s="45" t="s">
        <v>156</v>
      </c>
      <c r="C86" s="34" t="s">
        <v>153</v>
      </c>
      <c r="D86" s="34" t="s">
        <v>130</v>
      </c>
      <c r="E86" s="34" t="s">
        <v>154</v>
      </c>
      <c r="F86" s="59" t="s">
        <v>155</v>
      </c>
      <c r="G86" s="46" t="s">
        <v>131</v>
      </c>
      <c r="H86" s="47" t="s">
        <v>107</v>
      </c>
      <c r="I86" s="37"/>
      <c r="J86" s="60">
        <v>28</v>
      </c>
      <c r="K86" s="56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86" s="1">
        <v>12</v>
      </c>
      <c r="M86" s="56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86" s="1">
        <v>19</v>
      </c>
      <c r="O86" s="56" t="s">
        <v>476</v>
      </c>
      <c r="P86" s="1"/>
      <c r="Q86" s="1"/>
      <c r="R86" s="1"/>
      <c r="S86" s="3"/>
      <c r="T86" s="7"/>
    </row>
    <row r="87" spans="1:20" s="8" customFormat="1" ht="187.5" customHeight="1" x14ac:dyDescent="0.25">
      <c r="A87" s="46" t="s">
        <v>165</v>
      </c>
      <c r="B87" s="45" t="s">
        <v>782</v>
      </c>
      <c r="C87" s="34" t="s">
        <v>153</v>
      </c>
      <c r="D87" s="34" t="s">
        <v>130</v>
      </c>
      <c r="E87" s="34" t="s">
        <v>154</v>
      </c>
      <c r="F87" s="59" t="s">
        <v>155</v>
      </c>
      <c r="G87" s="46" t="s">
        <v>131</v>
      </c>
      <c r="H87" s="47" t="s">
        <v>107</v>
      </c>
      <c r="I87" s="37"/>
      <c r="J87" s="60">
        <v>34</v>
      </c>
      <c r="K87" s="56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87" s="1">
        <v>28</v>
      </c>
      <c r="M87" s="56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87" s="1">
        <v>12</v>
      </c>
      <c r="O87" s="56" t="s">
        <v>382</v>
      </c>
      <c r="P87" s="1"/>
      <c r="Q87" s="1"/>
      <c r="R87" s="1"/>
      <c r="S87" s="3"/>
      <c r="T87" s="7"/>
    </row>
    <row r="88" spans="1:20" s="8" customFormat="1" ht="189" customHeight="1" x14ac:dyDescent="0.25">
      <c r="A88" s="46" t="s">
        <v>1007</v>
      </c>
      <c r="B88" s="45" t="s">
        <v>1008</v>
      </c>
      <c r="C88" s="45" t="s">
        <v>153</v>
      </c>
      <c r="D88" s="45" t="s">
        <v>130</v>
      </c>
      <c r="E88" s="45" t="s">
        <v>154</v>
      </c>
      <c r="F88" s="47" t="s">
        <v>155</v>
      </c>
      <c r="G88" s="47" t="s">
        <v>131</v>
      </c>
      <c r="H88" s="47" t="s">
        <v>107</v>
      </c>
      <c r="I88" s="37"/>
      <c r="J88" s="60">
        <v>29</v>
      </c>
      <c r="K88" s="2" t="s">
        <v>182</v>
      </c>
      <c r="L88" s="1">
        <v>12</v>
      </c>
      <c r="M88" s="56" t="s">
        <v>177</v>
      </c>
      <c r="N88" s="524"/>
      <c r="O88" s="525"/>
      <c r="P88" s="524"/>
      <c r="Q88" s="524"/>
      <c r="R88" s="524"/>
      <c r="S88" s="3"/>
      <c r="T88" s="7"/>
    </row>
    <row r="89" spans="1:20" s="8" customFormat="1" ht="179.25" customHeight="1" x14ac:dyDescent="0.25">
      <c r="A89" s="46" t="s">
        <v>166</v>
      </c>
      <c r="B89" s="45" t="s">
        <v>157</v>
      </c>
      <c r="C89" s="34" t="s">
        <v>153</v>
      </c>
      <c r="D89" s="34" t="s">
        <v>130</v>
      </c>
      <c r="E89" s="34" t="s">
        <v>154</v>
      </c>
      <c r="F89" s="59" t="s">
        <v>155</v>
      </c>
      <c r="G89" s="46" t="s">
        <v>131</v>
      </c>
      <c r="H89" s="47" t="s">
        <v>107</v>
      </c>
      <c r="I89" s="37"/>
      <c r="J89" s="60">
        <v>29</v>
      </c>
      <c r="K89" s="56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89" s="1">
        <v>36</v>
      </c>
      <c r="M89" s="56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89" s="1">
        <v>19</v>
      </c>
      <c r="O89" s="56" t="s">
        <v>382</v>
      </c>
      <c r="P89" s="1"/>
      <c r="Q89" s="1"/>
      <c r="R89" s="1"/>
      <c r="S89" s="3"/>
      <c r="T89" s="7"/>
    </row>
    <row r="90" spans="1:20" s="8" customFormat="1" ht="183" customHeight="1" x14ac:dyDescent="0.25">
      <c r="A90" s="46" t="s">
        <v>789</v>
      </c>
      <c r="B90" s="45" t="s">
        <v>158</v>
      </c>
      <c r="C90" s="34" t="s">
        <v>153</v>
      </c>
      <c r="D90" s="34" t="s">
        <v>130</v>
      </c>
      <c r="E90" s="34" t="s">
        <v>154</v>
      </c>
      <c r="F90" s="59" t="s">
        <v>155</v>
      </c>
      <c r="G90" s="46" t="s">
        <v>131</v>
      </c>
      <c r="H90" s="47" t="s">
        <v>107</v>
      </c>
      <c r="I90" s="37"/>
      <c r="J90" s="60">
        <v>28</v>
      </c>
      <c r="K90" s="56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90" s="1">
        <v>29</v>
      </c>
      <c r="M90" s="56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90" s="1">
        <v>19</v>
      </c>
      <c r="O90" s="56" t="s">
        <v>382</v>
      </c>
      <c r="P90" s="1"/>
      <c r="Q90" s="1"/>
      <c r="R90" s="1"/>
      <c r="S90" s="3"/>
      <c r="T90" s="7"/>
    </row>
    <row r="91" spans="1:20" s="8" customFormat="1" ht="186" customHeight="1" x14ac:dyDescent="0.25">
      <c r="A91" s="46" t="s">
        <v>786</v>
      </c>
      <c r="B91" s="45" t="s">
        <v>783</v>
      </c>
      <c r="C91" s="34" t="s">
        <v>153</v>
      </c>
      <c r="D91" s="34" t="s">
        <v>130</v>
      </c>
      <c r="E91" s="34" t="s">
        <v>154</v>
      </c>
      <c r="F91" s="59" t="s">
        <v>155</v>
      </c>
      <c r="G91" s="46" t="s">
        <v>131</v>
      </c>
      <c r="H91" s="47" t="s">
        <v>107</v>
      </c>
      <c r="I91" s="37"/>
      <c r="J91" s="60">
        <v>29</v>
      </c>
      <c r="K91" s="56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91" s="1">
        <v>30</v>
      </c>
      <c r="M91" s="2" t="s">
        <v>216</v>
      </c>
      <c r="N91" s="1">
        <v>19</v>
      </c>
      <c r="O91" s="56" t="s">
        <v>382</v>
      </c>
      <c r="P91" s="1"/>
      <c r="Q91" s="1"/>
      <c r="R91" s="1"/>
      <c r="S91" s="3"/>
      <c r="T91" s="7"/>
    </row>
    <row r="92" spans="1:20" s="8" customFormat="1" ht="184.5" customHeight="1" x14ac:dyDescent="0.25">
      <c r="A92" s="46" t="s">
        <v>787</v>
      </c>
      <c r="B92" s="45" t="s">
        <v>784</v>
      </c>
      <c r="C92" s="34" t="s">
        <v>153</v>
      </c>
      <c r="D92" s="34" t="s">
        <v>130</v>
      </c>
      <c r="E92" s="34" t="s">
        <v>154</v>
      </c>
      <c r="F92" s="59" t="s">
        <v>155</v>
      </c>
      <c r="G92" s="46" t="s">
        <v>131</v>
      </c>
      <c r="H92" s="47" t="s">
        <v>107</v>
      </c>
      <c r="I92" s="37"/>
      <c r="J92" s="60">
        <v>28</v>
      </c>
      <c r="K92" s="56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92" s="1">
        <v>30</v>
      </c>
      <c r="M92" s="2" t="s">
        <v>216</v>
      </c>
      <c r="N92" s="1">
        <v>19</v>
      </c>
      <c r="O92" s="56" t="s">
        <v>382</v>
      </c>
      <c r="P92" s="1"/>
      <c r="Q92" s="1"/>
      <c r="R92" s="1"/>
      <c r="S92" s="3"/>
      <c r="T92" s="7"/>
    </row>
    <row r="93" spans="1:20" s="8" customFormat="1" ht="168.75" customHeight="1" x14ac:dyDescent="0.25">
      <c r="A93" s="46" t="s">
        <v>788</v>
      </c>
      <c r="B93" s="45" t="s">
        <v>785</v>
      </c>
      <c r="C93" s="34" t="s">
        <v>153</v>
      </c>
      <c r="D93" s="34" t="s">
        <v>130</v>
      </c>
      <c r="E93" s="34" t="s">
        <v>154</v>
      </c>
      <c r="F93" s="59" t="s">
        <v>155</v>
      </c>
      <c r="G93" s="46" t="s">
        <v>131</v>
      </c>
      <c r="H93" s="47" t="s">
        <v>107</v>
      </c>
      <c r="I93" s="37"/>
      <c r="J93" s="60">
        <v>28</v>
      </c>
      <c r="K93" s="2" t="s">
        <v>224</v>
      </c>
      <c r="L93" s="1">
        <v>29</v>
      </c>
      <c r="M93" s="2" t="s">
        <v>182</v>
      </c>
      <c r="N93" s="1">
        <v>19</v>
      </c>
      <c r="O93" s="56" t="s">
        <v>382</v>
      </c>
      <c r="P93" s="1"/>
      <c r="Q93" s="1"/>
      <c r="R93" s="1"/>
      <c r="S93" s="3"/>
      <c r="T93" s="7"/>
    </row>
    <row r="94" spans="1:20" s="8" customFormat="1" ht="245.25" customHeight="1" x14ac:dyDescent="0.25">
      <c r="A94" s="46" t="s">
        <v>1005</v>
      </c>
      <c r="B94" s="33" t="s">
        <v>1009</v>
      </c>
      <c r="C94" s="45" t="s">
        <v>153</v>
      </c>
      <c r="D94" s="45" t="s">
        <v>130</v>
      </c>
      <c r="E94" s="45" t="s">
        <v>154</v>
      </c>
      <c r="F94" s="45" t="s">
        <v>155</v>
      </c>
      <c r="G94" s="47" t="s">
        <v>131</v>
      </c>
      <c r="H94" s="47" t="s">
        <v>107</v>
      </c>
      <c r="I94" s="37"/>
      <c r="J94" s="60">
        <v>29</v>
      </c>
      <c r="K94" s="2" t="s">
        <v>182</v>
      </c>
      <c r="L94" s="1">
        <v>19</v>
      </c>
      <c r="M94" s="374" t="s">
        <v>1006</v>
      </c>
      <c r="N94" s="1"/>
      <c r="O94" s="56"/>
      <c r="P94" s="1"/>
      <c r="Q94" s="1"/>
      <c r="R94" s="1"/>
      <c r="S94" s="3"/>
      <c r="T94" s="7"/>
    </row>
    <row r="95" spans="1:20" s="8" customFormat="1" ht="83.25" customHeight="1" x14ac:dyDescent="0.25">
      <c r="A95" s="99" t="s">
        <v>59</v>
      </c>
      <c r="B95" s="103" t="s">
        <v>61</v>
      </c>
      <c r="C95" s="104"/>
      <c r="D95" s="104"/>
      <c r="E95" s="104"/>
      <c r="F95" s="105"/>
      <c r="G95" s="99"/>
      <c r="H95" s="100"/>
      <c r="I95" s="106"/>
      <c r="J95" s="107"/>
      <c r="K95" s="104"/>
      <c r="L95" s="104"/>
      <c r="M95" s="104"/>
      <c r="N95" s="104"/>
      <c r="O95" s="104"/>
      <c r="P95" s="104"/>
      <c r="Q95" s="104"/>
      <c r="R95" s="104"/>
      <c r="S95" s="106"/>
      <c r="T95" s="7"/>
    </row>
    <row r="96" spans="1:20" s="8" customFormat="1" ht="188.25" customHeight="1" x14ac:dyDescent="0.25">
      <c r="A96" s="6" t="s">
        <v>532</v>
      </c>
      <c r="B96" s="2" t="s">
        <v>167</v>
      </c>
      <c r="C96" s="2" t="s">
        <v>129</v>
      </c>
      <c r="D96" s="2" t="s">
        <v>130</v>
      </c>
      <c r="E96" s="2" t="s">
        <v>313</v>
      </c>
      <c r="F96" s="4" t="s">
        <v>132</v>
      </c>
      <c r="G96" s="6" t="s">
        <v>131</v>
      </c>
      <c r="H96" s="15" t="s">
        <v>107</v>
      </c>
      <c r="I96" s="3"/>
      <c r="J96" s="13">
        <v>29</v>
      </c>
      <c r="K96" s="2" t="s">
        <v>182</v>
      </c>
      <c r="L96" s="1">
        <v>28</v>
      </c>
      <c r="M96" s="2" t="s">
        <v>224</v>
      </c>
      <c r="N96" s="1"/>
      <c r="O96" s="1"/>
      <c r="P96" s="1"/>
      <c r="Q96" s="1"/>
      <c r="R96" s="1"/>
      <c r="S96" s="3"/>
      <c r="T96" s="7"/>
    </row>
    <row r="97" spans="1:20" s="8" customFormat="1" ht="173.25" customHeight="1" x14ac:dyDescent="0.25">
      <c r="A97" s="6" t="s">
        <v>533</v>
      </c>
      <c r="B97" s="2" t="s">
        <v>168</v>
      </c>
      <c r="C97" s="2" t="s">
        <v>129</v>
      </c>
      <c r="D97" s="2" t="s">
        <v>130</v>
      </c>
      <c r="E97" s="2" t="s">
        <v>313</v>
      </c>
      <c r="F97" s="4" t="s">
        <v>132</v>
      </c>
      <c r="G97" s="6" t="s">
        <v>131</v>
      </c>
      <c r="H97" s="15" t="s">
        <v>107</v>
      </c>
      <c r="I97" s="3"/>
      <c r="J97" s="13">
        <v>29</v>
      </c>
      <c r="K97" s="2" t="s">
        <v>182</v>
      </c>
      <c r="L97" s="1">
        <v>30</v>
      </c>
      <c r="M97" s="2" t="s">
        <v>216</v>
      </c>
      <c r="N97" s="1"/>
      <c r="O97" s="1"/>
      <c r="P97" s="1"/>
      <c r="Q97" s="1"/>
      <c r="R97" s="1"/>
      <c r="S97" s="3"/>
      <c r="T97" s="7"/>
    </row>
    <row r="98" spans="1:20" s="8" customFormat="1" ht="142.5" customHeight="1" x14ac:dyDescent="0.25">
      <c r="A98" s="6" t="s">
        <v>534</v>
      </c>
      <c r="B98" s="2" t="s">
        <v>503</v>
      </c>
      <c r="C98" s="2" t="s">
        <v>129</v>
      </c>
      <c r="D98" s="2" t="s">
        <v>130</v>
      </c>
      <c r="E98" s="2" t="s">
        <v>313</v>
      </c>
      <c r="F98" s="4" t="s">
        <v>132</v>
      </c>
      <c r="G98" s="6" t="s">
        <v>131</v>
      </c>
      <c r="H98" s="15" t="s">
        <v>107</v>
      </c>
      <c r="I98" s="3"/>
      <c r="J98" s="14">
        <v>30</v>
      </c>
      <c r="K98" s="2" t="s">
        <v>216</v>
      </c>
      <c r="L98" s="1"/>
      <c r="M98" s="2"/>
      <c r="N98" s="1"/>
      <c r="O98" s="1"/>
      <c r="P98" s="1"/>
      <c r="Q98" s="1"/>
      <c r="R98" s="1"/>
      <c r="S98" s="3"/>
      <c r="T98" s="7"/>
    </row>
    <row r="99" spans="1:20" s="8" customFormat="1" ht="173.25" x14ac:dyDescent="0.25">
      <c r="A99" s="6" t="s">
        <v>535</v>
      </c>
      <c r="B99" s="2" t="s">
        <v>169</v>
      </c>
      <c r="C99" s="2" t="s">
        <v>129</v>
      </c>
      <c r="D99" s="2" t="s">
        <v>130</v>
      </c>
      <c r="E99" s="2" t="s">
        <v>313</v>
      </c>
      <c r="F99" s="4" t="s">
        <v>132</v>
      </c>
      <c r="G99" s="6" t="s">
        <v>131</v>
      </c>
      <c r="H99" s="15" t="s">
        <v>107</v>
      </c>
      <c r="I99" s="3"/>
      <c r="J99" s="13">
        <v>29</v>
      </c>
      <c r="K99" s="2" t="s">
        <v>182</v>
      </c>
      <c r="L99" s="1">
        <v>28</v>
      </c>
      <c r="M99" s="2" t="s">
        <v>224</v>
      </c>
      <c r="N99" s="1"/>
      <c r="O99" s="1"/>
      <c r="P99" s="1"/>
      <c r="Q99" s="1"/>
      <c r="R99" s="1"/>
      <c r="S99" s="3"/>
      <c r="T99" s="7"/>
    </row>
    <row r="100" spans="1:20" s="619" customFormat="1" ht="196.5" customHeight="1" x14ac:dyDescent="0.25">
      <c r="A100" s="6" t="s">
        <v>536</v>
      </c>
      <c r="B100" s="2" t="s">
        <v>1041</v>
      </c>
      <c r="C100" s="526"/>
      <c r="D100" s="526"/>
      <c r="E100" s="526"/>
      <c r="F100" s="620"/>
      <c r="G100" s="611"/>
      <c r="H100" s="613"/>
      <c r="I100" s="621"/>
      <c r="J100" s="622"/>
      <c r="K100" s="623"/>
      <c r="L100" s="524"/>
      <c r="M100" s="526"/>
      <c r="N100" s="524"/>
      <c r="O100" s="524"/>
      <c r="P100" s="524"/>
      <c r="Q100" s="524"/>
      <c r="R100" s="524"/>
      <c r="S100" s="621"/>
      <c r="T100" s="617"/>
    </row>
    <row r="101" spans="1:20" s="8" customFormat="1" ht="182.25" customHeight="1" x14ac:dyDescent="0.25">
      <c r="A101" s="6" t="s">
        <v>537</v>
      </c>
      <c r="B101" s="17" t="s">
        <v>837</v>
      </c>
      <c r="C101" s="2" t="s">
        <v>142</v>
      </c>
      <c r="D101" s="2" t="s">
        <v>130</v>
      </c>
      <c r="E101" s="2" t="s">
        <v>314</v>
      </c>
      <c r="F101" s="4" t="s">
        <v>132</v>
      </c>
      <c r="G101" s="6" t="s">
        <v>131</v>
      </c>
      <c r="H101" s="15" t="s">
        <v>107</v>
      </c>
      <c r="I101" s="3"/>
      <c r="J101" s="13">
        <v>31</v>
      </c>
      <c r="K101" s="2" t="s">
        <v>176</v>
      </c>
      <c r="L101" s="1">
        <v>12</v>
      </c>
      <c r="M101" s="38" t="s">
        <v>177</v>
      </c>
      <c r="N101" s="1">
        <v>40</v>
      </c>
      <c r="O101" s="38" t="s">
        <v>178</v>
      </c>
      <c r="P101" s="1">
        <v>7</v>
      </c>
      <c r="Q101" s="38" t="s">
        <v>179</v>
      </c>
      <c r="R101" s="1">
        <v>50</v>
      </c>
      <c r="S101" s="39" t="s">
        <v>180</v>
      </c>
      <c r="T101" s="7"/>
    </row>
    <row r="102" spans="1:20" s="8" customFormat="1" ht="175.5" customHeight="1" x14ac:dyDescent="0.25">
      <c r="A102" s="6" t="s">
        <v>538</v>
      </c>
      <c r="B102" s="2" t="s">
        <v>907</v>
      </c>
      <c r="C102" s="2" t="s">
        <v>142</v>
      </c>
      <c r="D102" s="2" t="s">
        <v>130</v>
      </c>
      <c r="E102" s="2" t="s">
        <v>135</v>
      </c>
      <c r="F102" s="4" t="s">
        <v>132</v>
      </c>
      <c r="G102" s="6" t="s">
        <v>131</v>
      </c>
      <c r="H102" s="15" t="s">
        <v>107</v>
      </c>
      <c r="I102" s="3"/>
      <c r="J102" s="13">
        <v>29</v>
      </c>
      <c r="K102" s="2" t="s">
        <v>182</v>
      </c>
      <c r="L102" s="1">
        <v>9</v>
      </c>
      <c r="M102" s="456" t="s">
        <v>282</v>
      </c>
      <c r="N102" s="1">
        <v>50</v>
      </c>
      <c r="O102" s="38" t="s">
        <v>180</v>
      </c>
      <c r="P102" s="1"/>
      <c r="Q102" s="1"/>
      <c r="R102" s="1"/>
      <c r="S102" s="3"/>
      <c r="T102" s="7"/>
    </row>
    <row r="103" spans="1:20" s="8" customFormat="1" ht="186.75" customHeight="1" x14ac:dyDescent="0.25">
      <c r="A103" s="6" t="s">
        <v>539</v>
      </c>
      <c r="B103" s="2" t="s">
        <v>136</v>
      </c>
      <c r="C103" s="2" t="s">
        <v>133</v>
      </c>
      <c r="D103" s="2" t="s">
        <v>130</v>
      </c>
      <c r="E103" s="2" t="s">
        <v>314</v>
      </c>
      <c r="F103" s="4" t="s">
        <v>132</v>
      </c>
      <c r="G103" s="6" t="s">
        <v>131</v>
      </c>
      <c r="H103" s="15" t="s">
        <v>107</v>
      </c>
      <c r="I103" s="3"/>
      <c r="J103" s="13">
        <v>29</v>
      </c>
      <c r="K103" s="2" t="s">
        <v>182</v>
      </c>
      <c r="L103" s="1">
        <v>12</v>
      </c>
      <c r="M103" s="38" t="s">
        <v>177</v>
      </c>
      <c r="N103" s="1">
        <v>50</v>
      </c>
      <c r="O103" s="38" t="s">
        <v>180</v>
      </c>
      <c r="P103" s="1"/>
      <c r="Q103" s="1"/>
      <c r="R103" s="1"/>
      <c r="S103" s="3"/>
      <c r="T103" s="7"/>
    </row>
    <row r="104" spans="1:20" s="8" customFormat="1" ht="114.75" customHeight="1" x14ac:dyDescent="0.25">
      <c r="A104" s="6" t="s">
        <v>540</v>
      </c>
      <c r="B104" s="2" t="s">
        <v>137</v>
      </c>
      <c r="C104" s="2" t="s">
        <v>142</v>
      </c>
      <c r="D104" s="2" t="s">
        <v>130</v>
      </c>
      <c r="E104" s="2" t="s">
        <v>314</v>
      </c>
      <c r="F104" s="4" t="s">
        <v>132</v>
      </c>
      <c r="G104" s="6" t="s">
        <v>131</v>
      </c>
      <c r="H104" s="15" t="s">
        <v>107</v>
      </c>
      <c r="I104" s="3"/>
      <c r="J104" s="13">
        <v>28</v>
      </c>
      <c r="K104" s="2" t="s">
        <v>183</v>
      </c>
      <c r="L104" s="1">
        <v>12</v>
      </c>
      <c r="M104" s="38" t="s">
        <v>177</v>
      </c>
      <c r="N104" s="1">
        <v>32</v>
      </c>
      <c r="O104" s="2" t="s">
        <v>184</v>
      </c>
      <c r="P104" s="1">
        <v>50</v>
      </c>
      <c r="Q104" s="38" t="s">
        <v>180</v>
      </c>
      <c r="R104" s="1"/>
      <c r="S104" s="3"/>
      <c r="T104" s="7"/>
    </row>
    <row r="105" spans="1:20" s="8" customFormat="1" ht="189" customHeight="1" x14ac:dyDescent="0.25">
      <c r="A105" s="6" t="s">
        <v>541</v>
      </c>
      <c r="B105" s="2" t="s">
        <v>138</v>
      </c>
      <c r="C105" s="2" t="s">
        <v>141</v>
      </c>
      <c r="D105" s="2" t="s">
        <v>130</v>
      </c>
      <c r="E105" s="2" t="s">
        <v>601</v>
      </c>
      <c r="F105" s="4" t="s">
        <v>139</v>
      </c>
      <c r="G105" s="6" t="s">
        <v>131</v>
      </c>
      <c r="H105" s="15" t="s">
        <v>107</v>
      </c>
      <c r="I105" s="3"/>
      <c r="J105" s="61">
        <v>29</v>
      </c>
      <c r="K105" s="11" t="s">
        <v>182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246.75" customHeight="1" x14ac:dyDescent="0.25">
      <c r="A106" s="6" t="s">
        <v>542</v>
      </c>
      <c r="B106" s="2" t="s">
        <v>629</v>
      </c>
      <c r="C106" s="2" t="s">
        <v>140</v>
      </c>
      <c r="D106" s="2" t="s">
        <v>130</v>
      </c>
      <c r="E106" s="2" t="s">
        <v>358</v>
      </c>
      <c r="F106" s="4" t="s">
        <v>139</v>
      </c>
      <c r="G106" s="6" t="s">
        <v>131</v>
      </c>
      <c r="H106" s="15" t="s">
        <v>107</v>
      </c>
      <c r="I106" s="3"/>
      <c r="J106" s="13">
        <v>30</v>
      </c>
      <c r="K106" s="2" t="s">
        <v>192</v>
      </c>
      <c r="L106" s="1">
        <v>5</v>
      </c>
      <c r="M106" s="2" t="s">
        <v>193</v>
      </c>
      <c r="N106" s="1"/>
      <c r="O106" s="1"/>
      <c r="P106" s="1"/>
      <c r="Q106" s="2"/>
      <c r="R106" s="1"/>
      <c r="S106" s="3"/>
      <c r="T106" s="7"/>
    </row>
    <row r="107" spans="1:20" s="8" customFormat="1" ht="76.5" customHeight="1" x14ac:dyDescent="0.25">
      <c r="A107" s="99" t="s">
        <v>63</v>
      </c>
      <c r="B107" s="103" t="s">
        <v>64</v>
      </c>
      <c r="C107" s="104"/>
      <c r="D107" s="104"/>
      <c r="E107" s="104"/>
      <c r="F107" s="105"/>
      <c r="G107" s="99"/>
      <c r="H107" s="100"/>
      <c r="I107" s="106"/>
      <c r="J107" s="107"/>
      <c r="K107" s="104"/>
      <c r="L107" s="104"/>
      <c r="M107" s="104"/>
      <c r="N107" s="104"/>
      <c r="O107" s="104"/>
      <c r="P107" s="104"/>
      <c r="Q107" s="104"/>
      <c r="R107" s="104"/>
      <c r="S107" s="106"/>
      <c r="T107" s="7"/>
    </row>
    <row r="108" spans="1:20" s="8" customFormat="1" ht="80.25" customHeight="1" x14ac:dyDescent="0.25">
      <c r="A108" s="6" t="s">
        <v>62</v>
      </c>
      <c r="B108" s="17" t="s">
        <v>758</v>
      </c>
      <c r="C108" s="2" t="s">
        <v>129</v>
      </c>
      <c r="D108" s="2" t="s">
        <v>143</v>
      </c>
      <c r="E108" s="2" t="s">
        <v>313</v>
      </c>
      <c r="F108" s="4" t="s">
        <v>144</v>
      </c>
      <c r="G108" s="6" t="s">
        <v>131</v>
      </c>
      <c r="H108" s="15" t="s">
        <v>107</v>
      </c>
      <c r="I108" s="3"/>
      <c r="J108" s="13">
        <v>12</v>
      </c>
      <c r="K108" s="2" t="s">
        <v>177</v>
      </c>
      <c r="L108" s="2">
        <v>8</v>
      </c>
      <c r="M108" s="2" t="s">
        <v>194</v>
      </c>
      <c r="N108" s="1"/>
      <c r="O108" s="1"/>
      <c r="P108" s="1"/>
      <c r="Q108" s="1"/>
      <c r="R108" s="1"/>
      <c r="S108" s="3"/>
      <c r="T108" s="7"/>
    </row>
    <row r="109" spans="1:20" s="8" customFormat="1" ht="112.5" customHeight="1" x14ac:dyDescent="0.25">
      <c r="A109" s="6" t="s">
        <v>149</v>
      </c>
      <c r="B109" s="17" t="s">
        <v>751</v>
      </c>
      <c r="C109" s="2" t="s">
        <v>142</v>
      </c>
      <c r="D109" s="2" t="s">
        <v>143</v>
      </c>
      <c r="E109" s="2" t="s">
        <v>314</v>
      </c>
      <c r="F109" s="4" t="s">
        <v>144</v>
      </c>
      <c r="G109" s="6" t="s">
        <v>131</v>
      </c>
      <c r="H109" s="15" t="s">
        <v>107</v>
      </c>
      <c r="I109" s="3"/>
      <c r="J109" s="13">
        <v>12</v>
      </c>
      <c r="K109" s="38" t="s">
        <v>177</v>
      </c>
      <c r="L109" s="1"/>
      <c r="M109" s="1"/>
      <c r="N109" s="1"/>
      <c r="O109" s="1"/>
      <c r="P109" s="1"/>
      <c r="Q109" s="1"/>
      <c r="R109" s="1"/>
      <c r="S109" s="3"/>
      <c r="T109" s="7"/>
    </row>
    <row r="110" spans="1:20" s="8" customFormat="1" ht="63" x14ac:dyDescent="0.25">
      <c r="A110" s="6" t="s">
        <v>150</v>
      </c>
      <c r="B110" s="2" t="s">
        <v>145</v>
      </c>
      <c r="C110" s="2" t="s">
        <v>141</v>
      </c>
      <c r="D110" s="2" t="s">
        <v>143</v>
      </c>
      <c r="E110" s="2" t="s">
        <v>601</v>
      </c>
      <c r="F110" s="4" t="s">
        <v>144</v>
      </c>
      <c r="G110" s="6" t="s">
        <v>131</v>
      </c>
      <c r="H110" s="15" t="s">
        <v>107</v>
      </c>
      <c r="I110" s="3"/>
      <c r="J110" s="13">
        <v>12</v>
      </c>
      <c r="K110" s="2" t="s">
        <v>177</v>
      </c>
      <c r="L110" s="1"/>
      <c r="M110" s="1"/>
      <c r="N110" s="1"/>
      <c r="O110" s="1"/>
      <c r="P110" s="1"/>
      <c r="Q110" s="1"/>
      <c r="R110" s="1"/>
      <c r="S110" s="3"/>
      <c r="T110" s="7"/>
    </row>
    <row r="111" spans="1:20" s="8" customFormat="1" ht="74.25" customHeight="1" x14ac:dyDescent="0.25">
      <c r="A111" s="6" t="s">
        <v>151</v>
      </c>
      <c r="B111" s="17" t="s">
        <v>809</v>
      </c>
      <c r="C111" s="2" t="s">
        <v>140</v>
      </c>
      <c r="D111" s="2" t="s">
        <v>143</v>
      </c>
      <c r="E111" s="2" t="s">
        <v>358</v>
      </c>
      <c r="F111" s="4" t="s">
        <v>144</v>
      </c>
      <c r="G111" s="6" t="s">
        <v>131</v>
      </c>
      <c r="H111" s="15" t="s">
        <v>107</v>
      </c>
      <c r="I111" s="3"/>
      <c r="J111" s="14">
        <v>12</v>
      </c>
      <c r="K111" s="2" t="s">
        <v>177</v>
      </c>
      <c r="L111" s="2">
        <v>8</v>
      </c>
      <c r="M111" s="2" t="s">
        <v>194</v>
      </c>
      <c r="N111" s="1"/>
      <c r="O111" s="1"/>
      <c r="P111" s="1"/>
      <c r="Q111" s="1"/>
      <c r="R111" s="1"/>
      <c r="S111" s="3"/>
      <c r="T111" s="7"/>
    </row>
    <row r="112" spans="1:20" s="8" customFormat="1" ht="104.25" customHeight="1" x14ac:dyDescent="0.25">
      <c r="A112" s="6" t="s">
        <v>152</v>
      </c>
      <c r="B112" s="2" t="s">
        <v>682</v>
      </c>
      <c r="C112" s="2" t="s">
        <v>140</v>
      </c>
      <c r="D112" s="2" t="s">
        <v>143</v>
      </c>
      <c r="E112" s="2" t="s">
        <v>358</v>
      </c>
      <c r="F112" s="4" t="s">
        <v>144</v>
      </c>
      <c r="G112" s="6" t="s">
        <v>131</v>
      </c>
      <c r="H112" s="15" t="s">
        <v>107</v>
      </c>
      <c r="I112" s="3"/>
      <c r="J112" s="14">
        <v>12</v>
      </c>
      <c r="K112" s="2" t="s">
        <v>177</v>
      </c>
      <c r="L112" s="2">
        <v>8</v>
      </c>
      <c r="M112" s="2" t="s">
        <v>194</v>
      </c>
      <c r="N112" s="1"/>
      <c r="O112" s="1"/>
      <c r="P112" s="1"/>
      <c r="Q112" s="1"/>
      <c r="R112" s="1"/>
      <c r="S112" s="3"/>
      <c r="T112" s="7"/>
    </row>
    <row r="113" spans="1:20" s="8" customFormat="1" ht="93" customHeight="1" x14ac:dyDescent="0.25">
      <c r="A113" s="6" t="s">
        <v>171</v>
      </c>
      <c r="B113" s="2" t="s">
        <v>146</v>
      </c>
      <c r="C113" s="2" t="s">
        <v>147</v>
      </c>
      <c r="D113" s="2" t="s">
        <v>143</v>
      </c>
      <c r="E113" s="2" t="s">
        <v>148</v>
      </c>
      <c r="F113" s="4" t="s">
        <v>144</v>
      </c>
      <c r="G113" s="6" t="s">
        <v>131</v>
      </c>
      <c r="H113" s="15" t="s">
        <v>107</v>
      </c>
      <c r="I113" s="3"/>
      <c r="J113" s="1">
        <v>12</v>
      </c>
      <c r="K113" s="2" t="s">
        <v>177</v>
      </c>
      <c r="L113" s="1"/>
      <c r="M113" s="2"/>
      <c r="N113" s="1"/>
      <c r="O113" s="1"/>
      <c r="P113" s="1"/>
      <c r="Q113" s="1"/>
      <c r="R113" s="1"/>
      <c r="S113" s="3"/>
      <c r="T113" s="7"/>
    </row>
    <row r="114" spans="1:20" s="8" customFormat="1" ht="63" x14ac:dyDescent="0.25">
      <c r="A114" s="6" t="s">
        <v>170</v>
      </c>
      <c r="B114" s="45" t="s">
        <v>757</v>
      </c>
      <c r="C114" s="2" t="s">
        <v>153</v>
      </c>
      <c r="D114" s="2" t="s">
        <v>143</v>
      </c>
      <c r="E114" s="2" t="s">
        <v>159</v>
      </c>
      <c r="F114" s="4" t="s">
        <v>144</v>
      </c>
      <c r="G114" s="6" t="s">
        <v>131</v>
      </c>
      <c r="H114" s="15" t="s">
        <v>107</v>
      </c>
      <c r="I114" s="3"/>
      <c r="J114" s="14">
        <v>12</v>
      </c>
      <c r="K114" s="2" t="s">
        <v>177</v>
      </c>
      <c r="L114" s="1">
        <v>50</v>
      </c>
      <c r="M114" s="2" t="s">
        <v>180</v>
      </c>
      <c r="N114" s="1"/>
      <c r="O114" s="1"/>
      <c r="P114" s="1"/>
      <c r="Q114" s="1"/>
      <c r="R114" s="1"/>
      <c r="S114" s="3"/>
      <c r="T114" s="7"/>
    </row>
    <row r="115" spans="1:20" s="8" customFormat="1" ht="72.75" customHeight="1" x14ac:dyDescent="0.25">
      <c r="A115" s="99" t="s">
        <v>65</v>
      </c>
      <c r="B115" s="103" t="s">
        <v>375</v>
      </c>
      <c r="C115" s="104"/>
      <c r="D115" s="104"/>
      <c r="E115" s="104"/>
      <c r="F115" s="105"/>
      <c r="G115" s="99"/>
      <c r="H115" s="100"/>
      <c r="I115" s="106"/>
      <c r="J115" s="107"/>
      <c r="K115" s="104"/>
      <c r="L115" s="104"/>
      <c r="M115" s="104"/>
      <c r="N115" s="104"/>
      <c r="O115" s="104"/>
      <c r="P115" s="104"/>
      <c r="Q115" s="104"/>
      <c r="R115" s="104"/>
      <c r="S115" s="106"/>
      <c r="T115" s="7"/>
    </row>
    <row r="116" spans="1:20" s="8" customFormat="1" ht="90" customHeight="1" x14ac:dyDescent="0.25">
      <c r="A116" s="6" t="s">
        <v>66</v>
      </c>
      <c r="B116" s="2" t="s">
        <v>511</v>
      </c>
      <c r="C116" s="2" t="s">
        <v>129</v>
      </c>
      <c r="D116" s="2" t="s">
        <v>357</v>
      </c>
      <c r="E116" s="2" t="s">
        <v>313</v>
      </c>
      <c r="F116" s="3" t="s">
        <v>366</v>
      </c>
      <c r="G116" s="13" t="s">
        <v>131</v>
      </c>
      <c r="H116" s="15" t="s">
        <v>107</v>
      </c>
      <c r="I116" s="3"/>
      <c r="J116" s="13">
        <v>33</v>
      </c>
      <c r="K116" s="2" t="s">
        <v>298</v>
      </c>
      <c r="L116" s="1"/>
      <c r="M116" s="1"/>
      <c r="N116" s="1"/>
      <c r="O116" s="1"/>
      <c r="P116" s="1"/>
      <c r="Q116" s="1"/>
      <c r="R116" s="1"/>
      <c r="S116" s="3"/>
      <c r="T116" s="7"/>
    </row>
    <row r="117" spans="1:20" s="8" customFormat="1" ht="176.25" customHeight="1" x14ac:dyDescent="0.25">
      <c r="A117" s="6" t="s">
        <v>368</v>
      </c>
      <c r="B117" s="33" t="s">
        <v>671</v>
      </c>
      <c r="C117" s="62" t="s">
        <v>455</v>
      </c>
      <c r="D117" s="34" t="s">
        <v>357</v>
      </c>
      <c r="E117" s="34" t="s">
        <v>159</v>
      </c>
      <c r="F117" s="57" t="s">
        <v>456</v>
      </c>
      <c r="G117" s="169" t="s">
        <v>457</v>
      </c>
      <c r="H117" s="40" t="s">
        <v>107</v>
      </c>
      <c r="I117" s="57"/>
      <c r="J117" s="58">
        <v>33</v>
      </c>
      <c r="K117" s="2" t="s">
        <v>298</v>
      </c>
      <c r="L117" s="16">
        <v>29</v>
      </c>
      <c r="M117" s="2" t="s">
        <v>182</v>
      </c>
      <c r="N117" s="16">
        <v>50</v>
      </c>
      <c r="O117" s="2" t="s">
        <v>180</v>
      </c>
      <c r="P117" s="16"/>
      <c r="Q117" s="56" t="str">
        <f>IF(ISERROR(INDEX('[1]8 lentele'!$B:$B,MATCH('[1]3 lentele'!P83,'[1]8 lentele'!$A:$A,0))),"",INDEX('[1]8 lentele'!$B:$B,MATCH('[1]3 lentele'!P83,'[1]8 lentele'!$A:$A,0)))</f>
        <v/>
      </c>
      <c r="R117" s="16"/>
      <c r="S117" s="63" t="str">
        <f>IF(ISERROR(INDEX('[1]8 lentele'!$B:$B,MATCH('[1]3 lentele'!#REF!,'[1]8 lentele'!$A:$A,0))),"",INDEX('[1]8 lentele'!$B:$B,MATCH('[1]3 lentele'!#REF!,'[1]8 lentele'!$A:$A,0)))</f>
        <v/>
      </c>
      <c r="T117" s="7"/>
    </row>
    <row r="118" spans="1:20" s="8" customFormat="1" ht="135.75" customHeight="1" x14ac:dyDescent="0.25">
      <c r="A118" s="6" t="s">
        <v>543</v>
      </c>
      <c r="B118" s="33" t="s">
        <v>458</v>
      </c>
      <c r="C118" s="62" t="s">
        <v>459</v>
      </c>
      <c r="D118" s="34" t="s">
        <v>357</v>
      </c>
      <c r="E118" s="34" t="s">
        <v>159</v>
      </c>
      <c r="F118" s="57" t="s">
        <v>456</v>
      </c>
      <c r="G118" s="169" t="s">
        <v>457</v>
      </c>
      <c r="H118" s="40" t="s">
        <v>107</v>
      </c>
      <c r="I118" s="57"/>
      <c r="J118" s="58">
        <v>33</v>
      </c>
      <c r="K118" s="2" t="s">
        <v>298</v>
      </c>
      <c r="L118" s="16">
        <v>50</v>
      </c>
      <c r="M118" s="2" t="s">
        <v>180</v>
      </c>
      <c r="N118" s="16"/>
      <c r="O118" s="56" t="str">
        <f>IF(ISERROR(INDEX('[1]8 lentele'!$B:$B,MATCH('[1]3 lentele'!N84,'[1]8 lentele'!$A:$A,0))),"",INDEX('[1]8 lentele'!$B:$B,MATCH('[1]3 lentele'!N84,'[1]8 lentele'!$A:$A,0)))</f>
        <v/>
      </c>
      <c r="P118" s="16"/>
      <c r="Q118" s="56" t="str">
        <f>IF(ISERROR(INDEX('[1]8 lentele'!$B:$B,MATCH('[1]3 lentele'!P84,'[1]8 lentele'!$A:$A,0))),"",INDEX('[1]8 lentele'!$B:$B,MATCH('[1]3 lentele'!P84,'[1]8 lentele'!$A:$A,0)))</f>
        <v/>
      </c>
      <c r="R118" s="16"/>
      <c r="S118" s="63" t="str">
        <f>IF(ISERROR(INDEX('[1]8 lentele'!$B:$B,MATCH('[1]3 lentele'!#REF!,'[1]8 lentele'!$A:$A,0))),"",INDEX('[1]8 lentele'!$B:$B,MATCH('[1]3 lentele'!#REF!,'[1]8 lentele'!$A:$A,0)))</f>
        <v/>
      </c>
      <c r="T118" s="7"/>
    </row>
    <row r="119" spans="1:20" s="8" customFormat="1" ht="188.25" customHeight="1" x14ac:dyDescent="0.25">
      <c r="A119" s="6" t="s">
        <v>544</v>
      </c>
      <c r="B119" s="33" t="s">
        <v>454</v>
      </c>
      <c r="C119" s="34" t="s">
        <v>153</v>
      </c>
      <c r="D119" s="34" t="s">
        <v>357</v>
      </c>
      <c r="E119" s="34" t="s">
        <v>159</v>
      </c>
      <c r="F119" s="57" t="s">
        <v>237</v>
      </c>
      <c r="G119" s="165" t="s">
        <v>131</v>
      </c>
      <c r="H119" s="47" t="s">
        <v>107</v>
      </c>
      <c r="I119" s="37"/>
      <c r="J119" s="13">
        <v>33</v>
      </c>
      <c r="K119" s="2" t="s">
        <v>298</v>
      </c>
      <c r="L119" s="1">
        <v>46</v>
      </c>
      <c r="M119" s="41" t="s">
        <v>661</v>
      </c>
      <c r="N119" s="1">
        <v>50</v>
      </c>
      <c r="O119" s="2" t="s">
        <v>180</v>
      </c>
      <c r="P119" s="1"/>
      <c r="Q119" s="1"/>
      <c r="R119" s="1"/>
      <c r="S119" s="3"/>
      <c r="T119" s="7"/>
    </row>
    <row r="120" spans="1:20" s="8" customFormat="1" ht="94.5" x14ac:dyDescent="0.25">
      <c r="A120" s="6" t="s">
        <v>545</v>
      </c>
      <c r="B120" s="2" t="s">
        <v>367</v>
      </c>
      <c r="C120" s="2" t="s">
        <v>369</v>
      </c>
      <c r="D120" s="2" t="s">
        <v>357</v>
      </c>
      <c r="E120" s="2" t="s">
        <v>370</v>
      </c>
      <c r="F120" s="10" t="s">
        <v>366</v>
      </c>
      <c r="G120" s="13" t="s">
        <v>131</v>
      </c>
      <c r="H120" s="15" t="s">
        <v>107</v>
      </c>
      <c r="I120" s="3"/>
      <c r="J120" s="61">
        <v>33</v>
      </c>
      <c r="K120" s="11" t="s">
        <v>298</v>
      </c>
      <c r="L120" s="1"/>
      <c r="M120" s="1"/>
      <c r="N120" s="1"/>
      <c r="O120" s="1"/>
      <c r="P120" s="1"/>
      <c r="Q120" s="1"/>
      <c r="R120" s="1"/>
      <c r="S120" s="3"/>
      <c r="T120" s="7"/>
    </row>
    <row r="121" spans="1:20" s="8" customFormat="1" ht="157.5" x14ac:dyDescent="0.25">
      <c r="A121" s="6" t="s">
        <v>546</v>
      </c>
      <c r="B121" s="2" t="s">
        <v>747</v>
      </c>
      <c r="C121" s="2" t="s">
        <v>140</v>
      </c>
      <c r="D121" s="2" t="s">
        <v>357</v>
      </c>
      <c r="E121" s="2" t="s">
        <v>358</v>
      </c>
      <c r="F121" s="10" t="s">
        <v>366</v>
      </c>
      <c r="G121" s="13" t="s">
        <v>131</v>
      </c>
      <c r="H121" s="15" t="s">
        <v>107</v>
      </c>
      <c r="I121" s="3"/>
      <c r="J121" s="13">
        <v>33</v>
      </c>
      <c r="K121" s="2" t="s">
        <v>298</v>
      </c>
      <c r="L121" s="1"/>
      <c r="M121" s="1"/>
      <c r="N121" s="1"/>
      <c r="O121" s="1"/>
      <c r="P121" s="1"/>
      <c r="Q121" s="1"/>
      <c r="R121" s="1"/>
      <c r="S121" s="3"/>
      <c r="T121" s="7"/>
    </row>
    <row r="122" spans="1:20" s="8" customFormat="1" ht="81.75" customHeight="1" x14ac:dyDescent="0.25">
      <c r="A122" s="99" t="s">
        <v>67</v>
      </c>
      <c r="B122" s="103" t="s">
        <v>376</v>
      </c>
      <c r="C122" s="104"/>
      <c r="D122" s="104"/>
      <c r="E122" s="104"/>
      <c r="F122" s="105"/>
      <c r="G122" s="99"/>
      <c r="H122" s="100"/>
      <c r="I122" s="106"/>
      <c r="J122" s="107"/>
      <c r="K122" s="104"/>
      <c r="L122" s="104"/>
      <c r="M122" s="104"/>
      <c r="N122" s="104"/>
      <c r="O122" s="104"/>
      <c r="P122" s="104"/>
      <c r="Q122" s="104"/>
      <c r="R122" s="104"/>
      <c r="S122" s="106"/>
      <c r="T122" s="7"/>
    </row>
    <row r="123" spans="1:20" s="8" customFormat="1" ht="173.25" x14ac:dyDescent="0.25">
      <c r="A123" s="6" t="s">
        <v>68</v>
      </c>
      <c r="B123" s="33" t="s">
        <v>460</v>
      </c>
      <c r="C123" s="34" t="s">
        <v>153</v>
      </c>
      <c r="D123" s="34" t="s">
        <v>357</v>
      </c>
      <c r="E123" s="34" t="s">
        <v>159</v>
      </c>
      <c r="F123" s="57" t="s">
        <v>672</v>
      </c>
      <c r="G123" s="165" t="s">
        <v>131</v>
      </c>
      <c r="H123" s="47" t="s">
        <v>107</v>
      </c>
      <c r="I123" s="37"/>
      <c r="J123" s="13">
        <v>44</v>
      </c>
      <c r="K123" s="2" t="s">
        <v>305</v>
      </c>
      <c r="L123" s="1">
        <v>29</v>
      </c>
      <c r="M123" s="2" t="s">
        <v>182</v>
      </c>
      <c r="N123" s="1">
        <v>50</v>
      </c>
      <c r="O123" s="2" t="s">
        <v>180</v>
      </c>
      <c r="P123" s="1"/>
      <c r="Q123" s="1"/>
      <c r="R123" s="1"/>
      <c r="S123" s="3"/>
      <c r="T123" s="7"/>
    </row>
    <row r="124" spans="1:20" s="8" customFormat="1" ht="126.75" customHeight="1" x14ac:dyDescent="0.25">
      <c r="A124" s="6" t="s">
        <v>673</v>
      </c>
      <c r="B124" s="48" t="s">
        <v>683</v>
      </c>
      <c r="C124" s="45" t="s">
        <v>398</v>
      </c>
      <c r="D124" s="45" t="s">
        <v>357</v>
      </c>
      <c r="E124" s="34" t="s">
        <v>148</v>
      </c>
      <c r="F124" s="170" t="s">
        <v>672</v>
      </c>
      <c r="G124" s="13" t="s">
        <v>131</v>
      </c>
      <c r="H124" s="15"/>
      <c r="I124" s="3"/>
      <c r="J124" s="13">
        <v>44</v>
      </c>
      <c r="K124" s="2" t="s">
        <v>305</v>
      </c>
      <c r="L124" s="1"/>
      <c r="M124" s="1"/>
      <c r="N124" s="1"/>
      <c r="O124" s="1"/>
      <c r="P124" s="1"/>
      <c r="Q124" s="1"/>
      <c r="R124" s="1"/>
      <c r="S124" s="1"/>
      <c r="T124" s="7"/>
    </row>
    <row r="125" spans="1:20" s="8" customFormat="1" ht="173.25" x14ac:dyDescent="0.25">
      <c r="A125" s="64" t="s">
        <v>674</v>
      </c>
      <c r="B125" s="65" t="s">
        <v>675</v>
      </c>
      <c r="C125" s="66" t="s">
        <v>436</v>
      </c>
      <c r="D125" s="66" t="s">
        <v>357</v>
      </c>
      <c r="E125" s="67" t="s">
        <v>314</v>
      </c>
      <c r="F125" s="170" t="s">
        <v>672</v>
      </c>
      <c r="G125" s="70" t="s">
        <v>131</v>
      </c>
      <c r="H125" s="69"/>
      <c r="I125" s="3"/>
      <c r="J125" s="70">
        <v>44</v>
      </c>
      <c r="K125" s="71" t="s">
        <v>305</v>
      </c>
      <c r="L125" s="68"/>
      <c r="M125" s="68"/>
      <c r="N125" s="68"/>
      <c r="O125" s="68"/>
      <c r="P125" s="68"/>
      <c r="Q125" s="68"/>
      <c r="R125" s="68"/>
      <c r="S125" s="68"/>
      <c r="T125" s="7"/>
    </row>
    <row r="126" spans="1:20" s="8" customFormat="1" ht="128.25" customHeight="1" x14ac:dyDescent="0.25">
      <c r="A126" s="99" t="s">
        <v>69</v>
      </c>
      <c r="B126" s="103" t="s">
        <v>70</v>
      </c>
      <c r="C126" s="104"/>
      <c r="D126" s="104"/>
      <c r="E126" s="104"/>
      <c r="F126" s="105"/>
      <c r="G126" s="99"/>
      <c r="H126" s="100"/>
      <c r="I126" s="106"/>
      <c r="J126" s="107"/>
      <c r="K126" s="104"/>
      <c r="L126" s="104"/>
      <c r="M126" s="104"/>
      <c r="N126" s="104"/>
      <c r="O126" s="104"/>
      <c r="P126" s="104"/>
      <c r="Q126" s="104"/>
      <c r="R126" s="104"/>
      <c r="S126" s="106"/>
      <c r="T126" s="7"/>
    </row>
    <row r="127" spans="1:20" s="8" customFormat="1" ht="94.5" x14ac:dyDescent="0.25">
      <c r="A127" s="6" t="s">
        <v>71</v>
      </c>
      <c r="B127" s="135" t="s">
        <v>702</v>
      </c>
      <c r="C127" s="135" t="s">
        <v>153</v>
      </c>
      <c r="D127" s="136" t="s">
        <v>703</v>
      </c>
      <c r="E127" s="135" t="s">
        <v>704</v>
      </c>
      <c r="F127" s="172" t="s">
        <v>705</v>
      </c>
      <c r="G127" s="171" t="s">
        <v>131</v>
      </c>
      <c r="H127" s="15"/>
      <c r="I127" s="3"/>
      <c r="J127" s="13">
        <v>42</v>
      </c>
      <c r="K127" s="137" t="s">
        <v>303</v>
      </c>
      <c r="L127" s="1">
        <v>50</v>
      </c>
      <c r="M127" s="2" t="s">
        <v>718</v>
      </c>
      <c r="N127" s="1"/>
      <c r="O127" s="1"/>
      <c r="P127" s="1"/>
      <c r="Q127" s="1"/>
      <c r="R127" s="1"/>
      <c r="S127" s="3"/>
      <c r="T127" s="7"/>
    </row>
    <row r="128" spans="1:20" s="8" customFormat="1" ht="126" x14ac:dyDescent="0.25">
      <c r="A128" s="6" t="s">
        <v>706</v>
      </c>
      <c r="B128" s="135" t="s">
        <v>707</v>
      </c>
      <c r="C128" s="135" t="s">
        <v>129</v>
      </c>
      <c r="D128" s="136" t="s">
        <v>703</v>
      </c>
      <c r="E128" s="135" t="s">
        <v>708</v>
      </c>
      <c r="F128" s="172" t="s">
        <v>705</v>
      </c>
      <c r="G128" s="171" t="s">
        <v>131</v>
      </c>
      <c r="H128" s="15"/>
      <c r="I128" s="3"/>
      <c r="J128" s="14">
        <v>50</v>
      </c>
      <c r="K128" s="2" t="s">
        <v>180</v>
      </c>
      <c r="L128" s="1"/>
      <c r="M128" s="1"/>
      <c r="N128" s="1"/>
      <c r="O128" s="1"/>
      <c r="P128" s="1"/>
      <c r="Q128" s="1"/>
      <c r="R128" s="1"/>
      <c r="S128" s="3"/>
      <c r="T128" s="7"/>
    </row>
    <row r="129" spans="1:20" s="8" customFormat="1" ht="78.75" x14ac:dyDescent="0.25">
      <c r="A129" s="99" t="s">
        <v>72</v>
      </c>
      <c r="B129" s="103" t="s">
        <v>684</v>
      </c>
      <c r="C129" s="104"/>
      <c r="D129" s="104"/>
      <c r="E129" s="104"/>
      <c r="F129" s="105"/>
      <c r="G129" s="99"/>
      <c r="H129" s="100"/>
      <c r="I129" s="106"/>
      <c r="J129" s="107"/>
      <c r="K129" s="104"/>
      <c r="L129" s="104"/>
      <c r="M129" s="104"/>
      <c r="N129" s="104"/>
      <c r="O129" s="104"/>
      <c r="P129" s="104"/>
      <c r="Q129" s="104"/>
      <c r="R129" s="104"/>
      <c r="S129" s="106"/>
      <c r="T129" s="7"/>
    </row>
    <row r="130" spans="1:20" s="8" customFormat="1" ht="114" customHeight="1" x14ac:dyDescent="0.25">
      <c r="A130" s="6" t="s">
        <v>73</v>
      </c>
      <c r="B130" s="33" t="s">
        <v>465</v>
      </c>
      <c r="C130" s="34" t="s">
        <v>153</v>
      </c>
      <c r="D130" s="34" t="s">
        <v>143</v>
      </c>
      <c r="E130" s="34" t="s">
        <v>159</v>
      </c>
      <c r="F130" s="59" t="s">
        <v>262</v>
      </c>
      <c r="G130" s="46" t="s">
        <v>457</v>
      </c>
      <c r="H130" s="47" t="s">
        <v>107</v>
      </c>
      <c r="I130" s="37"/>
      <c r="J130" s="13">
        <v>13</v>
      </c>
      <c r="K130" s="2" t="s">
        <v>284</v>
      </c>
      <c r="L130" s="1">
        <v>36</v>
      </c>
      <c r="M130" s="2" t="s">
        <v>181</v>
      </c>
      <c r="N130" s="1">
        <v>12</v>
      </c>
      <c r="O130" s="2" t="s">
        <v>177</v>
      </c>
      <c r="P130" s="1"/>
      <c r="Q130" s="1"/>
      <c r="R130" s="1"/>
      <c r="S130" s="3"/>
      <c r="T130" s="7"/>
    </row>
    <row r="131" spans="1:20" s="8" customFormat="1" ht="114" customHeight="1" x14ac:dyDescent="0.25">
      <c r="A131" s="101" t="s">
        <v>74</v>
      </c>
      <c r="B131" s="125" t="s">
        <v>75</v>
      </c>
      <c r="C131" s="126"/>
      <c r="D131" s="126"/>
      <c r="E131" s="126"/>
      <c r="F131" s="127"/>
      <c r="G131" s="101"/>
      <c r="H131" s="102"/>
      <c r="I131" s="128"/>
      <c r="J131" s="129"/>
      <c r="K131" s="126"/>
      <c r="L131" s="126"/>
      <c r="M131" s="126"/>
      <c r="N131" s="126"/>
      <c r="O131" s="126"/>
      <c r="P131" s="126"/>
      <c r="Q131" s="126"/>
      <c r="R131" s="126"/>
      <c r="S131" s="128"/>
      <c r="T131" s="7"/>
    </row>
    <row r="132" spans="1:20" s="8" customFormat="1" ht="155.25" customHeight="1" x14ac:dyDescent="0.25">
      <c r="A132" s="99" t="s">
        <v>76</v>
      </c>
      <c r="B132" s="103" t="s">
        <v>77</v>
      </c>
      <c r="C132" s="104"/>
      <c r="D132" s="104"/>
      <c r="E132" s="104"/>
      <c r="F132" s="105"/>
      <c r="G132" s="99"/>
      <c r="H132" s="100"/>
      <c r="I132" s="106"/>
      <c r="J132" s="107"/>
      <c r="K132" s="104"/>
      <c r="L132" s="104"/>
      <c r="M132" s="104"/>
      <c r="N132" s="104"/>
      <c r="O132" s="104"/>
      <c r="P132" s="104"/>
      <c r="Q132" s="104"/>
      <c r="R132" s="104"/>
      <c r="S132" s="106"/>
      <c r="T132" s="7"/>
    </row>
    <row r="133" spans="1:20" s="8" customFormat="1" ht="161.25" customHeight="1" x14ac:dyDescent="0.25">
      <c r="A133" s="6" t="s">
        <v>78</v>
      </c>
      <c r="B133" s="2" t="s">
        <v>522</v>
      </c>
      <c r="C133" s="2" t="s">
        <v>129</v>
      </c>
      <c r="D133" s="2" t="s">
        <v>130</v>
      </c>
      <c r="E133" s="2" t="s">
        <v>313</v>
      </c>
      <c r="F133" s="4" t="s">
        <v>402</v>
      </c>
      <c r="G133" s="6" t="s">
        <v>131</v>
      </c>
      <c r="H133" s="17"/>
      <c r="I133" s="10"/>
      <c r="J133" s="14">
        <v>28</v>
      </c>
      <c r="K133" s="2" t="s">
        <v>224</v>
      </c>
      <c r="L133" s="2">
        <v>29</v>
      </c>
      <c r="M133" s="2" t="s">
        <v>182</v>
      </c>
      <c r="N133" s="1"/>
      <c r="O133" s="1"/>
      <c r="P133" s="1"/>
      <c r="Q133" s="1"/>
      <c r="R133" s="1"/>
      <c r="S133" s="3"/>
      <c r="T133" s="7"/>
    </row>
    <row r="134" spans="1:20" s="8" customFormat="1" ht="184.5" customHeight="1" x14ac:dyDescent="0.25">
      <c r="A134" s="6" t="s">
        <v>547</v>
      </c>
      <c r="B134" s="2" t="s">
        <v>523</v>
      </c>
      <c r="C134" s="2" t="s">
        <v>129</v>
      </c>
      <c r="D134" s="2" t="s">
        <v>130</v>
      </c>
      <c r="E134" s="2" t="s">
        <v>313</v>
      </c>
      <c r="F134" s="4" t="s">
        <v>402</v>
      </c>
      <c r="G134" s="6" t="s">
        <v>131</v>
      </c>
      <c r="H134" s="17"/>
      <c r="I134" s="10"/>
      <c r="J134" s="14">
        <v>29</v>
      </c>
      <c r="K134" s="2" t="s">
        <v>182</v>
      </c>
      <c r="L134" s="2"/>
      <c r="M134" s="2"/>
      <c r="N134" s="1"/>
      <c r="O134" s="1"/>
      <c r="P134" s="1"/>
      <c r="Q134" s="1"/>
      <c r="R134" s="1"/>
      <c r="S134" s="3"/>
      <c r="T134" s="7"/>
    </row>
    <row r="135" spans="1:20" s="8" customFormat="1" ht="183.75" customHeight="1" x14ac:dyDescent="0.25">
      <c r="A135" s="31" t="s">
        <v>548</v>
      </c>
      <c r="B135" s="32" t="s">
        <v>401</v>
      </c>
      <c r="C135" s="32" t="s">
        <v>398</v>
      </c>
      <c r="D135" s="32" t="s">
        <v>130</v>
      </c>
      <c r="E135" s="32" t="s">
        <v>148</v>
      </c>
      <c r="F135" s="36" t="s">
        <v>402</v>
      </c>
      <c r="G135" s="72" t="s">
        <v>131</v>
      </c>
      <c r="H135" s="50"/>
      <c r="I135" s="35"/>
      <c r="J135" s="73">
        <v>29</v>
      </c>
      <c r="K135" s="74" t="s">
        <v>182</v>
      </c>
      <c r="L135" s="75">
        <v>28</v>
      </c>
      <c r="M135" s="74" t="s">
        <v>224</v>
      </c>
      <c r="N135" s="75">
        <v>30</v>
      </c>
      <c r="O135" s="74" t="s">
        <v>216</v>
      </c>
      <c r="P135" s="74">
        <v>32</v>
      </c>
      <c r="Q135" s="74" t="s">
        <v>184</v>
      </c>
      <c r="R135" s="74">
        <v>38</v>
      </c>
      <c r="S135" s="76" t="s">
        <v>301</v>
      </c>
      <c r="T135" s="7"/>
    </row>
    <row r="136" spans="1:20" s="8" customFormat="1" ht="165.75" customHeight="1" x14ac:dyDescent="0.25">
      <c r="A136" s="31" t="s">
        <v>549</v>
      </c>
      <c r="B136" s="32" t="s">
        <v>403</v>
      </c>
      <c r="C136" s="32" t="s">
        <v>398</v>
      </c>
      <c r="D136" s="32" t="s">
        <v>130</v>
      </c>
      <c r="E136" s="32" t="s">
        <v>148</v>
      </c>
      <c r="F136" s="36" t="s">
        <v>402</v>
      </c>
      <c r="G136" s="72" t="s">
        <v>131</v>
      </c>
      <c r="H136" s="50"/>
      <c r="I136" s="35"/>
      <c r="J136" s="73">
        <v>29</v>
      </c>
      <c r="K136" s="74" t="s">
        <v>182</v>
      </c>
      <c r="L136" s="75">
        <v>28</v>
      </c>
      <c r="M136" s="74" t="s">
        <v>224</v>
      </c>
      <c r="N136" s="74">
        <v>32</v>
      </c>
      <c r="O136" s="74" t="s">
        <v>184</v>
      </c>
      <c r="P136" s="74">
        <v>38</v>
      </c>
      <c r="Q136" s="74" t="s">
        <v>301</v>
      </c>
      <c r="R136" s="75">
        <v>41</v>
      </c>
      <c r="S136" s="76" t="s">
        <v>302</v>
      </c>
      <c r="T136" s="7"/>
    </row>
    <row r="137" spans="1:20" s="8" customFormat="1" ht="165" x14ac:dyDescent="0.25">
      <c r="A137" s="31" t="s">
        <v>550</v>
      </c>
      <c r="B137" s="32" t="s">
        <v>404</v>
      </c>
      <c r="C137" s="32" t="s">
        <v>398</v>
      </c>
      <c r="D137" s="32" t="s">
        <v>130</v>
      </c>
      <c r="E137" s="32" t="s">
        <v>148</v>
      </c>
      <c r="F137" s="36" t="s">
        <v>402</v>
      </c>
      <c r="G137" s="72" t="s">
        <v>131</v>
      </c>
      <c r="H137" s="50"/>
      <c r="I137" s="35"/>
      <c r="J137" s="77">
        <v>32</v>
      </c>
      <c r="K137" s="74" t="s">
        <v>184</v>
      </c>
      <c r="L137" s="75">
        <v>28</v>
      </c>
      <c r="M137" s="74" t="s">
        <v>224</v>
      </c>
      <c r="N137" s="75">
        <v>29</v>
      </c>
      <c r="O137" s="74" t="s">
        <v>182</v>
      </c>
      <c r="P137" s="74">
        <v>38</v>
      </c>
      <c r="Q137" s="74" t="s">
        <v>301</v>
      </c>
      <c r="R137" s="75">
        <v>41</v>
      </c>
      <c r="S137" s="76" t="s">
        <v>302</v>
      </c>
      <c r="T137" s="7"/>
    </row>
    <row r="138" spans="1:20" s="8" customFormat="1" ht="150" x14ac:dyDescent="0.25">
      <c r="A138" s="31" t="s">
        <v>551</v>
      </c>
      <c r="B138" s="32" t="s">
        <v>405</v>
      </c>
      <c r="C138" s="32" t="s">
        <v>398</v>
      </c>
      <c r="D138" s="32" t="s">
        <v>130</v>
      </c>
      <c r="E138" s="32" t="s">
        <v>148</v>
      </c>
      <c r="F138" s="36" t="s">
        <v>402</v>
      </c>
      <c r="G138" s="72" t="s">
        <v>131</v>
      </c>
      <c r="H138" s="50"/>
      <c r="I138" s="35"/>
      <c r="J138" s="77">
        <v>29</v>
      </c>
      <c r="K138" s="27" t="s">
        <v>182</v>
      </c>
      <c r="L138" s="75">
        <v>28</v>
      </c>
      <c r="M138" s="74" t="s">
        <v>224</v>
      </c>
      <c r="N138" s="75"/>
      <c r="O138" s="74"/>
      <c r="P138" s="75"/>
      <c r="Q138" s="74"/>
      <c r="R138" s="74"/>
      <c r="S138" s="76"/>
      <c r="T138" s="7"/>
    </row>
    <row r="139" spans="1:20" s="8" customFormat="1" ht="150" x14ac:dyDescent="0.25">
      <c r="A139" s="6" t="s">
        <v>552</v>
      </c>
      <c r="B139" s="2" t="s">
        <v>380</v>
      </c>
      <c r="C139" s="2" t="s">
        <v>372</v>
      </c>
      <c r="D139" s="2" t="s">
        <v>130</v>
      </c>
      <c r="E139" s="2" t="s">
        <v>370</v>
      </c>
      <c r="F139" s="4" t="s">
        <v>241</v>
      </c>
      <c r="G139" s="6" t="s">
        <v>131</v>
      </c>
      <c r="H139" s="15"/>
      <c r="I139" s="3"/>
      <c r="J139" s="78">
        <v>29</v>
      </c>
      <c r="K139" s="27" t="s">
        <v>182</v>
      </c>
      <c r="L139" s="27">
        <v>32</v>
      </c>
      <c r="M139" s="27" t="s">
        <v>184</v>
      </c>
      <c r="N139" s="27">
        <v>33</v>
      </c>
      <c r="O139" s="27" t="s">
        <v>298</v>
      </c>
      <c r="P139" s="79"/>
      <c r="Q139" s="79"/>
      <c r="R139" s="79"/>
      <c r="S139" s="80"/>
      <c r="T139" s="7"/>
    </row>
    <row r="140" spans="1:20" s="8" customFormat="1" ht="157.5" x14ac:dyDescent="0.25">
      <c r="A140" s="6" t="s">
        <v>553</v>
      </c>
      <c r="B140" s="2" t="s">
        <v>421</v>
      </c>
      <c r="C140" s="2" t="s">
        <v>359</v>
      </c>
      <c r="D140" s="2" t="s">
        <v>130</v>
      </c>
      <c r="E140" s="2" t="s">
        <v>361</v>
      </c>
      <c r="F140" s="9" t="s">
        <v>402</v>
      </c>
      <c r="G140" s="12" t="s">
        <v>131</v>
      </c>
      <c r="H140" s="17"/>
      <c r="I140" s="10"/>
      <c r="J140" s="14">
        <v>29</v>
      </c>
      <c r="K140" s="2" t="s">
        <v>426</v>
      </c>
      <c r="L140" s="2">
        <v>12</v>
      </c>
      <c r="M140" s="2" t="s">
        <v>177</v>
      </c>
      <c r="N140" s="2">
        <v>41</v>
      </c>
      <c r="O140" s="2" t="s">
        <v>302</v>
      </c>
      <c r="P140" s="2"/>
      <c r="Q140" s="2"/>
      <c r="R140" s="2"/>
      <c r="S140" s="10"/>
      <c r="T140" s="7"/>
    </row>
    <row r="141" spans="1:20" s="8" customFormat="1" ht="96" customHeight="1" x14ac:dyDescent="0.25">
      <c r="A141" s="6" t="s">
        <v>554</v>
      </c>
      <c r="B141" s="2" t="s">
        <v>423</v>
      </c>
      <c r="C141" s="2" t="s">
        <v>359</v>
      </c>
      <c r="D141" s="2" t="s">
        <v>130</v>
      </c>
      <c r="E141" s="2" t="s">
        <v>361</v>
      </c>
      <c r="F141" s="9" t="s">
        <v>402</v>
      </c>
      <c r="G141" s="12" t="s">
        <v>131</v>
      </c>
      <c r="H141" s="17"/>
      <c r="I141" s="10"/>
      <c r="J141" s="14">
        <v>34</v>
      </c>
      <c r="K141" s="2" t="s">
        <v>215</v>
      </c>
      <c r="L141" s="2"/>
      <c r="M141" s="2"/>
      <c r="N141" s="2"/>
      <c r="O141" s="2"/>
      <c r="P141" s="2"/>
      <c r="Q141" s="2"/>
      <c r="R141" s="2"/>
      <c r="S141" s="10"/>
      <c r="T141" s="7"/>
    </row>
    <row r="142" spans="1:20" s="8" customFormat="1" ht="128.25" customHeight="1" x14ac:dyDescent="0.25">
      <c r="A142" s="99" t="s">
        <v>79</v>
      </c>
      <c r="B142" s="103" t="s">
        <v>80</v>
      </c>
      <c r="C142" s="104"/>
      <c r="D142" s="104"/>
      <c r="E142" s="104"/>
      <c r="F142" s="105"/>
      <c r="G142" s="99"/>
      <c r="H142" s="100"/>
      <c r="I142" s="106"/>
      <c r="J142" s="107"/>
      <c r="K142" s="104"/>
      <c r="L142" s="104"/>
      <c r="M142" s="104"/>
      <c r="N142" s="104"/>
      <c r="O142" s="104"/>
      <c r="P142" s="104"/>
      <c r="Q142" s="104"/>
      <c r="R142" s="104"/>
      <c r="S142" s="106"/>
      <c r="T142" s="7"/>
    </row>
    <row r="143" spans="1:20" s="8" customFormat="1" ht="110.25" x14ac:dyDescent="0.25">
      <c r="A143" s="6" t="s">
        <v>81</v>
      </c>
      <c r="B143" s="33" t="s">
        <v>461</v>
      </c>
      <c r="C143" s="34" t="s">
        <v>464</v>
      </c>
      <c r="D143" s="34" t="s">
        <v>365</v>
      </c>
      <c r="E143" s="34" t="s">
        <v>159</v>
      </c>
      <c r="F143" s="59" t="s">
        <v>462</v>
      </c>
      <c r="G143" s="46" t="s">
        <v>131</v>
      </c>
      <c r="H143" s="47" t="s">
        <v>107</v>
      </c>
      <c r="I143" s="37"/>
      <c r="J143" s="13">
        <v>8</v>
      </c>
      <c r="K143" s="2" t="s">
        <v>194</v>
      </c>
      <c r="L143" s="1">
        <v>50</v>
      </c>
      <c r="M143" s="2" t="s">
        <v>180</v>
      </c>
      <c r="N143" s="1"/>
      <c r="O143" s="1"/>
      <c r="P143" s="1"/>
      <c r="Q143" s="1"/>
      <c r="R143" s="1"/>
      <c r="S143" s="3"/>
      <c r="T143" s="7"/>
    </row>
    <row r="144" spans="1:20" s="8" customFormat="1" ht="96" customHeight="1" x14ac:dyDescent="0.25">
      <c r="A144" s="99" t="s">
        <v>82</v>
      </c>
      <c r="B144" s="103" t="s">
        <v>83</v>
      </c>
      <c r="C144" s="104"/>
      <c r="D144" s="104"/>
      <c r="E144" s="104"/>
      <c r="F144" s="105"/>
      <c r="G144" s="99"/>
      <c r="H144" s="100"/>
      <c r="I144" s="106"/>
      <c r="J144" s="107"/>
      <c r="K144" s="104"/>
      <c r="L144" s="104"/>
      <c r="M144" s="104"/>
      <c r="N144" s="104"/>
      <c r="O144" s="104"/>
      <c r="P144" s="104"/>
      <c r="Q144" s="104"/>
      <c r="R144" s="104"/>
      <c r="S144" s="106"/>
      <c r="T144" s="7"/>
    </row>
    <row r="145" spans="1:20" s="8" customFormat="1" ht="82.5" customHeight="1" x14ac:dyDescent="0.25">
      <c r="A145" s="6" t="s">
        <v>569</v>
      </c>
      <c r="B145" s="11" t="s">
        <v>698</v>
      </c>
      <c r="C145" s="316" t="s">
        <v>436</v>
      </c>
      <c r="D145" s="45" t="s">
        <v>365</v>
      </c>
      <c r="E145" s="17" t="s">
        <v>314</v>
      </c>
      <c r="F145" s="317" t="s">
        <v>243</v>
      </c>
      <c r="G145" s="318" t="s">
        <v>131</v>
      </c>
      <c r="H145" s="15"/>
      <c r="I145" s="3"/>
      <c r="J145" s="13">
        <v>5</v>
      </c>
      <c r="K145" s="2" t="s">
        <v>477</v>
      </c>
      <c r="L145" s="1">
        <v>50</v>
      </c>
      <c r="M145" s="2" t="s">
        <v>180</v>
      </c>
      <c r="N145" s="1"/>
      <c r="O145" s="1"/>
      <c r="P145" s="1"/>
      <c r="Q145" s="1"/>
      <c r="R145" s="1"/>
      <c r="S145" s="3"/>
      <c r="T145" s="7"/>
    </row>
    <row r="146" spans="1:20" s="8" customFormat="1" ht="82.5" customHeight="1" x14ac:dyDescent="0.25">
      <c r="A146" s="6" t="s">
        <v>570</v>
      </c>
      <c r="B146" s="33" t="s">
        <v>463</v>
      </c>
      <c r="C146" s="319" t="s">
        <v>153</v>
      </c>
      <c r="D146" s="34" t="s">
        <v>365</v>
      </c>
      <c r="E146" s="34" t="s">
        <v>159</v>
      </c>
      <c r="F146" s="317" t="s">
        <v>243</v>
      </c>
      <c r="G146" s="46" t="s">
        <v>131</v>
      </c>
      <c r="H146" s="47" t="s">
        <v>107</v>
      </c>
      <c r="I146" s="37"/>
      <c r="J146" s="13">
        <v>5</v>
      </c>
      <c r="K146" s="2" t="s">
        <v>477</v>
      </c>
      <c r="L146" s="1">
        <v>50</v>
      </c>
      <c r="M146" s="2" t="s">
        <v>180</v>
      </c>
      <c r="N146" s="1"/>
      <c r="O146" s="1"/>
      <c r="P146" s="1"/>
      <c r="Q146" s="1"/>
      <c r="R146" s="1"/>
      <c r="S146" s="3"/>
      <c r="T146" s="7"/>
    </row>
    <row r="147" spans="1:20" s="8" customFormat="1" ht="66.75" customHeight="1" x14ac:dyDescent="0.25">
      <c r="A147" s="6" t="s">
        <v>699</v>
      </c>
      <c r="B147" s="208" t="s">
        <v>700</v>
      </c>
      <c r="C147" s="320" t="s">
        <v>506</v>
      </c>
      <c r="D147" s="205" t="s">
        <v>365</v>
      </c>
      <c r="E147" s="209" t="s">
        <v>507</v>
      </c>
      <c r="F147" s="321" t="s">
        <v>243</v>
      </c>
      <c r="G147" s="195" t="s">
        <v>131</v>
      </c>
      <c r="H147" s="15"/>
      <c r="I147" s="3"/>
      <c r="J147" s="13">
        <v>5</v>
      </c>
      <c r="K147" s="322" t="s">
        <v>477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79.5" customHeight="1" x14ac:dyDescent="0.25">
      <c r="A148" s="99" t="s">
        <v>84</v>
      </c>
      <c r="B148" s="103" t="s">
        <v>85</v>
      </c>
      <c r="C148" s="104"/>
      <c r="D148" s="104"/>
      <c r="E148" s="104"/>
      <c r="F148" s="105"/>
      <c r="G148" s="99"/>
      <c r="H148" s="100"/>
      <c r="I148" s="106"/>
      <c r="J148" s="107"/>
      <c r="K148" s="104"/>
      <c r="L148" s="104"/>
      <c r="M148" s="104"/>
      <c r="N148" s="104"/>
      <c r="O148" s="104"/>
      <c r="P148" s="104"/>
      <c r="Q148" s="104"/>
      <c r="R148" s="104"/>
      <c r="S148" s="106"/>
      <c r="T148" s="7"/>
    </row>
    <row r="149" spans="1:20" s="8" customFormat="1" ht="92.25" customHeight="1" x14ac:dyDescent="0.25">
      <c r="A149" s="6" t="s">
        <v>571</v>
      </c>
      <c r="B149" s="17" t="s">
        <v>634</v>
      </c>
      <c r="C149" s="2" t="s">
        <v>514</v>
      </c>
      <c r="D149" s="2" t="s">
        <v>365</v>
      </c>
      <c r="E149" s="2" t="s">
        <v>313</v>
      </c>
      <c r="F149" s="3" t="s">
        <v>406</v>
      </c>
      <c r="G149" s="14" t="s">
        <v>131</v>
      </c>
      <c r="H149" s="17"/>
      <c r="I149" s="10"/>
      <c r="J149" s="14">
        <v>7</v>
      </c>
      <c r="K149" s="2" t="s">
        <v>179</v>
      </c>
      <c r="L149" s="2">
        <v>6</v>
      </c>
      <c r="M149" s="2" t="s">
        <v>281</v>
      </c>
      <c r="N149" s="1">
        <v>50</v>
      </c>
      <c r="O149" s="2" t="s">
        <v>180</v>
      </c>
      <c r="P149" s="1"/>
      <c r="Q149" s="1"/>
      <c r="R149" s="1"/>
      <c r="S149" s="3"/>
      <c r="T149" s="7"/>
    </row>
    <row r="150" spans="1:20" s="8" customFormat="1" ht="96" customHeight="1" x14ac:dyDescent="0.25">
      <c r="A150" s="6" t="s">
        <v>572</v>
      </c>
      <c r="B150" s="11" t="s">
        <v>635</v>
      </c>
      <c r="C150" s="2" t="s">
        <v>622</v>
      </c>
      <c r="D150" s="2" t="s">
        <v>365</v>
      </c>
      <c r="E150" s="2" t="s">
        <v>314</v>
      </c>
      <c r="F150" s="10" t="s">
        <v>406</v>
      </c>
      <c r="G150" s="14" t="s">
        <v>131</v>
      </c>
      <c r="H150" s="17"/>
      <c r="I150" s="10"/>
      <c r="J150" s="14">
        <v>7</v>
      </c>
      <c r="K150" s="2" t="s">
        <v>437</v>
      </c>
      <c r="L150" s="2">
        <v>50</v>
      </c>
      <c r="M150" s="2" t="s">
        <v>180</v>
      </c>
      <c r="N150" s="1"/>
      <c r="O150" s="1"/>
      <c r="P150" s="1"/>
      <c r="Q150" s="1"/>
      <c r="R150" s="1"/>
      <c r="S150" s="3"/>
      <c r="T150" s="7"/>
    </row>
    <row r="151" spans="1:20" s="8" customFormat="1" ht="82.5" customHeight="1" x14ac:dyDescent="0.25">
      <c r="A151" s="6" t="s">
        <v>573</v>
      </c>
      <c r="B151" s="2" t="s">
        <v>636</v>
      </c>
      <c r="C151" s="2" t="s">
        <v>639</v>
      </c>
      <c r="D151" s="2" t="s">
        <v>365</v>
      </c>
      <c r="E151" s="2" t="s">
        <v>159</v>
      </c>
      <c r="F151" s="3" t="s">
        <v>244</v>
      </c>
      <c r="G151" s="13" t="s">
        <v>131</v>
      </c>
      <c r="H151" s="15"/>
      <c r="I151" s="3"/>
      <c r="J151" s="13">
        <v>7</v>
      </c>
      <c r="K151" s="2" t="s">
        <v>179</v>
      </c>
      <c r="L151" s="1">
        <v>6</v>
      </c>
      <c r="M151" s="11" t="s">
        <v>281</v>
      </c>
      <c r="N151" s="1">
        <v>50</v>
      </c>
      <c r="O151" s="2" t="s">
        <v>180</v>
      </c>
      <c r="P151" s="1"/>
      <c r="Q151" s="1"/>
      <c r="R151" s="1"/>
      <c r="S151" s="3"/>
      <c r="T151" s="7"/>
    </row>
    <row r="152" spans="1:20" s="8" customFormat="1" ht="81" customHeight="1" x14ac:dyDescent="0.25">
      <c r="A152" s="6" t="s">
        <v>574</v>
      </c>
      <c r="B152" s="18" t="s">
        <v>637</v>
      </c>
      <c r="C152" s="11" t="s">
        <v>604</v>
      </c>
      <c r="D152" s="11" t="s">
        <v>365</v>
      </c>
      <c r="E152" s="11" t="s">
        <v>148</v>
      </c>
      <c r="F152" s="173" t="s">
        <v>406</v>
      </c>
      <c r="G152" s="58" t="s">
        <v>131</v>
      </c>
      <c r="H152" s="25"/>
      <c r="I152" s="173"/>
      <c r="J152" s="58">
        <v>7</v>
      </c>
      <c r="K152" s="11" t="s">
        <v>179</v>
      </c>
      <c r="L152" s="1">
        <v>6</v>
      </c>
      <c r="M152" s="11" t="s">
        <v>427</v>
      </c>
      <c r="N152" s="1">
        <v>50</v>
      </c>
      <c r="O152" s="2" t="s">
        <v>180</v>
      </c>
      <c r="P152" s="1"/>
      <c r="Q152" s="1"/>
      <c r="R152" s="1"/>
      <c r="S152" s="3"/>
      <c r="T152" s="7"/>
    </row>
    <row r="153" spans="1:20" s="8" customFormat="1" ht="105" customHeight="1" x14ac:dyDescent="0.25">
      <c r="A153" s="6" t="s">
        <v>575</v>
      </c>
      <c r="B153" s="17" t="s">
        <v>638</v>
      </c>
      <c r="C153" s="11" t="s">
        <v>392</v>
      </c>
      <c r="D153" s="11" t="s">
        <v>365</v>
      </c>
      <c r="E153" s="11" t="s">
        <v>370</v>
      </c>
      <c r="F153" s="173" t="s">
        <v>244</v>
      </c>
      <c r="G153" s="58" t="s">
        <v>131</v>
      </c>
      <c r="H153" s="25"/>
      <c r="I153" s="173"/>
      <c r="J153" s="61">
        <v>7</v>
      </c>
      <c r="K153" s="11" t="s">
        <v>179</v>
      </c>
      <c r="L153" s="11">
        <v>6</v>
      </c>
      <c r="M153" s="11" t="s">
        <v>281</v>
      </c>
      <c r="N153" s="1">
        <v>50</v>
      </c>
      <c r="O153" s="2" t="s">
        <v>180</v>
      </c>
      <c r="P153" s="1"/>
      <c r="Q153" s="1"/>
      <c r="R153" s="1"/>
      <c r="S153" s="3"/>
      <c r="T153" s="7"/>
    </row>
    <row r="154" spans="1:20" s="8" customFormat="1" ht="81" customHeight="1" thickBot="1" x14ac:dyDescent="0.3">
      <c r="A154" s="6" t="s">
        <v>576</v>
      </c>
      <c r="B154" s="26" t="s">
        <v>424</v>
      </c>
      <c r="C154" s="54" t="s">
        <v>425</v>
      </c>
      <c r="D154" s="54" t="s">
        <v>365</v>
      </c>
      <c r="E154" s="54" t="s">
        <v>361</v>
      </c>
      <c r="F154" s="175" t="s">
        <v>406</v>
      </c>
      <c r="G154" s="174" t="s">
        <v>131</v>
      </c>
      <c r="H154" s="55"/>
      <c r="I154" s="175"/>
      <c r="J154" s="174">
        <v>6</v>
      </c>
      <c r="K154" s="54" t="s">
        <v>427</v>
      </c>
      <c r="L154" s="28">
        <v>7</v>
      </c>
      <c r="M154" s="28" t="s">
        <v>179</v>
      </c>
      <c r="N154" s="1">
        <v>50</v>
      </c>
      <c r="O154" s="2" t="s">
        <v>180</v>
      </c>
      <c r="P154" s="28"/>
      <c r="Q154" s="28"/>
      <c r="R154" s="28"/>
      <c r="S154" s="30"/>
      <c r="T154" s="7"/>
    </row>
    <row r="155" spans="1:20" s="8" customFormat="1" ht="81" customHeight="1" x14ac:dyDescent="0.25">
      <c r="A155" s="99" t="s">
        <v>86</v>
      </c>
      <c r="B155" s="103" t="s">
        <v>87</v>
      </c>
      <c r="C155" s="104"/>
      <c r="D155" s="104"/>
      <c r="E155" s="104"/>
      <c r="F155" s="105"/>
      <c r="G155" s="99"/>
      <c r="H155" s="100"/>
      <c r="I155" s="106"/>
      <c r="J155" s="107"/>
      <c r="K155" s="104"/>
      <c r="L155" s="104"/>
      <c r="M155" s="104"/>
      <c r="N155" s="104"/>
      <c r="O155" s="104"/>
      <c r="P155" s="104"/>
      <c r="Q155" s="104"/>
      <c r="R155" s="104"/>
      <c r="S155" s="106"/>
      <c r="T155" s="7"/>
    </row>
    <row r="156" spans="1:20" s="8" customFormat="1" ht="144" customHeight="1" x14ac:dyDescent="0.25">
      <c r="A156" s="6" t="s">
        <v>577</v>
      </c>
      <c r="B156" s="2" t="s">
        <v>516</v>
      </c>
      <c r="C156" s="14" t="s">
        <v>129</v>
      </c>
      <c r="D156" s="2" t="s">
        <v>365</v>
      </c>
      <c r="E156" s="2" t="s">
        <v>313</v>
      </c>
      <c r="F156" s="4" t="s">
        <v>245</v>
      </c>
      <c r="G156" s="6" t="s">
        <v>131</v>
      </c>
      <c r="H156" s="17"/>
      <c r="I156" s="10"/>
      <c r="J156" s="14">
        <v>38</v>
      </c>
      <c r="K156" s="2" t="s">
        <v>301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0" s="8" customFormat="1" ht="144" customHeight="1" x14ac:dyDescent="0.25">
      <c r="A157" s="6" t="s">
        <v>578</v>
      </c>
      <c r="B157" s="2" t="s">
        <v>709</v>
      </c>
      <c r="C157" s="14" t="s">
        <v>129</v>
      </c>
      <c r="D157" s="2" t="s">
        <v>365</v>
      </c>
      <c r="E157" s="2" t="s">
        <v>313</v>
      </c>
      <c r="F157" s="4" t="s">
        <v>245</v>
      </c>
      <c r="G157" s="6" t="s">
        <v>131</v>
      </c>
      <c r="H157" s="17"/>
      <c r="I157" s="10"/>
      <c r="J157" s="14">
        <v>40</v>
      </c>
      <c r="K157" s="2" t="s">
        <v>178</v>
      </c>
      <c r="L157" s="14">
        <v>50</v>
      </c>
      <c r="M157" s="2" t="s">
        <v>180</v>
      </c>
      <c r="N157" s="1"/>
      <c r="O157" s="1"/>
      <c r="P157" s="1"/>
      <c r="Q157" s="1"/>
      <c r="R157" s="1"/>
      <c r="S157" s="3"/>
      <c r="T157" s="7"/>
    </row>
    <row r="158" spans="1:20" s="49" customFormat="1" ht="180" customHeight="1" x14ac:dyDescent="0.25">
      <c r="A158" s="6" t="s">
        <v>579</v>
      </c>
      <c r="B158" s="2" t="s">
        <v>441</v>
      </c>
      <c r="C158" s="14" t="s">
        <v>436</v>
      </c>
      <c r="D158" s="2" t="s">
        <v>365</v>
      </c>
      <c r="E158" s="2" t="s">
        <v>314</v>
      </c>
      <c r="F158" s="9" t="s">
        <v>407</v>
      </c>
      <c r="G158" s="12" t="s">
        <v>131</v>
      </c>
      <c r="H158" s="17"/>
      <c r="I158" s="10"/>
      <c r="J158" s="14">
        <v>40</v>
      </c>
      <c r="K158" s="2" t="s">
        <v>178</v>
      </c>
      <c r="L158" s="2">
        <v>50</v>
      </c>
      <c r="M158" s="2" t="s">
        <v>180</v>
      </c>
      <c r="N158" s="2"/>
      <c r="O158" s="2"/>
      <c r="P158" s="2"/>
      <c r="Q158" s="2"/>
      <c r="R158" s="2"/>
      <c r="S158" s="10"/>
      <c r="T158" s="7"/>
    </row>
    <row r="159" spans="1:20" s="49" customFormat="1" ht="141.75" x14ac:dyDescent="0.25">
      <c r="A159" s="6" t="s">
        <v>580</v>
      </c>
      <c r="B159" s="215" t="s">
        <v>710</v>
      </c>
      <c r="C159" s="319" t="s">
        <v>153</v>
      </c>
      <c r="D159" s="34" t="s">
        <v>365</v>
      </c>
      <c r="E159" s="34" t="s">
        <v>159</v>
      </c>
      <c r="F159" s="20" t="s">
        <v>245</v>
      </c>
      <c r="G159" s="46" t="s">
        <v>131</v>
      </c>
      <c r="H159" s="47" t="s">
        <v>107</v>
      </c>
      <c r="I159" s="37"/>
      <c r="J159" s="13">
        <v>38</v>
      </c>
      <c r="K159" s="2" t="s">
        <v>301</v>
      </c>
      <c r="L159" s="1">
        <v>28</v>
      </c>
      <c r="M159" s="2" t="s">
        <v>224</v>
      </c>
      <c r="N159" s="1">
        <v>50</v>
      </c>
      <c r="O159" s="2" t="s">
        <v>180</v>
      </c>
      <c r="P159" s="1"/>
      <c r="Q159" s="1"/>
      <c r="R159" s="1"/>
      <c r="S159" s="1"/>
      <c r="T159" s="7"/>
    </row>
    <row r="160" spans="1:20" s="8" customFormat="1" ht="173.25" x14ac:dyDescent="0.25">
      <c r="A160" s="6" t="s">
        <v>581</v>
      </c>
      <c r="B160" s="134" t="s">
        <v>711</v>
      </c>
      <c r="C160" s="218" t="s">
        <v>398</v>
      </c>
      <c r="D160" s="32" t="s">
        <v>365</v>
      </c>
      <c r="E160" s="32" t="s">
        <v>148</v>
      </c>
      <c r="F160" s="36" t="s">
        <v>407</v>
      </c>
      <c r="G160" s="323" t="s">
        <v>131</v>
      </c>
      <c r="H160" s="50"/>
      <c r="I160" s="324"/>
      <c r="J160" s="325">
        <v>38</v>
      </c>
      <c r="K160" s="32" t="s">
        <v>301</v>
      </c>
      <c r="L160" s="138">
        <v>28</v>
      </c>
      <c r="M160" s="32" t="s">
        <v>224</v>
      </c>
      <c r="N160" s="138">
        <v>29</v>
      </c>
      <c r="O160" s="32" t="s">
        <v>182</v>
      </c>
      <c r="P160" s="138">
        <v>45</v>
      </c>
      <c r="Q160" s="32" t="s">
        <v>306</v>
      </c>
      <c r="R160" s="138"/>
      <c r="S160" s="35"/>
      <c r="T160" s="7"/>
    </row>
    <row r="161" spans="1:20" s="8" customFormat="1" ht="173.25" x14ac:dyDescent="0.25">
      <c r="A161" s="6" t="s">
        <v>582</v>
      </c>
      <c r="B161" s="134" t="s">
        <v>712</v>
      </c>
      <c r="C161" s="218" t="s">
        <v>398</v>
      </c>
      <c r="D161" s="32" t="s">
        <v>365</v>
      </c>
      <c r="E161" s="32" t="s">
        <v>148</v>
      </c>
      <c r="F161" s="36" t="s">
        <v>408</v>
      </c>
      <c r="G161" s="323" t="s">
        <v>131</v>
      </c>
      <c r="H161" s="50"/>
      <c r="I161" s="324"/>
      <c r="J161" s="325">
        <v>38</v>
      </c>
      <c r="K161" s="32" t="s">
        <v>301</v>
      </c>
      <c r="L161" s="138">
        <v>28</v>
      </c>
      <c r="M161" s="32" t="s">
        <v>224</v>
      </c>
      <c r="N161" s="138">
        <v>29</v>
      </c>
      <c r="O161" s="32" t="s">
        <v>182</v>
      </c>
      <c r="P161" s="138">
        <v>45</v>
      </c>
      <c r="Q161" s="32" t="s">
        <v>306</v>
      </c>
      <c r="R161" s="138"/>
      <c r="S161" s="35"/>
      <c r="T161" s="7"/>
    </row>
    <row r="162" spans="1:20" s="8" customFormat="1" ht="110.25" x14ac:dyDescent="0.25">
      <c r="A162" s="6" t="s">
        <v>583</v>
      </c>
      <c r="B162" s="17" t="s">
        <v>713</v>
      </c>
      <c r="C162" s="14" t="s">
        <v>372</v>
      </c>
      <c r="D162" s="2" t="s">
        <v>365</v>
      </c>
      <c r="E162" s="2" t="s">
        <v>370</v>
      </c>
      <c r="F162" s="4" t="s">
        <v>245</v>
      </c>
      <c r="G162" s="6" t="s">
        <v>131</v>
      </c>
      <c r="H162" s="15"/>
      <c r="I162" s="3"/>
      <c r="J162" s="61">
        <v>38</v>
      </c>
      <c r="K162" s="11" t="s">
        <v>301</v>
      </c>
      <c r="L162" s="1"/>
      <c r="M162" s="1"/>
      <c r="N162" s="1"/>
      <c r="O162" s="1"/>
      <c r="P162" s="1"/>
      <c r="Q162" s="1"/>
      <c r="R162" s="1"/>
      <c r="S162" s="3"/>
      <c r="T162" s="7"/>
    </row>
    <row r="163" spans="1:20" s="8" customFormat="1" ht="94.5" customHeight="1" x14ac:dyDescent="0.25">
      <c r="A163" s="6" t="s">
        <v>584</v>
      </c>
      <c r="B163" s="17" t="s">
        <v>714</v>
      </c>
      <c r="C163" s="14" t="s">
        <v>372</v>
      </c>
      <c r="D163" s="2" t="s">
        <v>365</v>
      </c>
      <c r="E163" s="2" t="s">
        <v>370</v>
      </c>
      <c r="F163" s="4" t="s">
        <v>245</v>
      </c>
      <c r="G163" s="6" t="s">
        <v>131</v>
      </c>
      <c r="H163" s="17"/>
      <c r="I163" s="10"/>
      <c r="J163" s="14">
        <v>50</v>
      </c>
      <c r="K163" s="2" t="s">
        <v>180</v>
      </c>
      <c r="L163" s="1"/>
      <c r="M163" s="1"/>
      <c r="N163" s="1"/>
      <c r="O163" s="1"/>
      <c r="P163" s="1"/>
      <c r="Q163" s="1"/>
      <c r="R163" s="1"/>
      <c r="S163" s="3"/>
      <c r="T163" s="7"/>
    </row>
    <row r="164" spans="1:20" s="8" customFormat="1" ht="204.75" customHeight="1" x14ac:dyDescent="0.25">
      <c r="A164" s="6" t="s">
        <v>585</v>
      </c>
      <c r="B164" s="209" t="s">
        <v>715</v>
      </c>
      <c r="C164" s="14" t="s">
        <v>359</v>
      </c>
      <c r="D164" s="2" t="s">
        <v>365</v>
      </c>
      <c r="E164" s="2" t="s">
        <v>361</v>
      </c>
      <c r="F164" s="9" t="s">
        <v>407</v>
      </c>
      <c r="G164" s="12" t="s">
        <v>131</v>
      </c>
      <c r="H164" s="17"/>
      <c r="I164" s="10"/>
      <c r="J164" s="14">
        <v>38</v>
      </c>
      <c r="K164" s="2" t="s">
        <v>301</v>
      </c>
      <c r="L164" s="1">
        <v>40</v>
      </c>
      <c r="M164" s="2" t="s">
        <v>178</v>
      </c>
      <c r="N164" s="1">
        <v>28</v>
      </c>
      <c r="O164" s="2" t="s">
        <v>182</v>
      </c>
      <c r="P164" s="2"/>
      <c r="Q164" s="2"/>
      <c r="R164" s="2"/>
      <c r="S164" s="10"/>
      <c r="T164" s="7"/>
    </row>
    <row r="165" spans="1:20" s="8" customFormat="1" ht="173.25" x14ac:dyDescent="0.25">
      <c r="A165" s="6" t="s">
        <v>716</v>
      </c>
      <c r="B165" s="17" t="s">
        <v>717</v>
      </c>
      <c r="C165" s="14" t="s">
        <v>359</v>
      </c>
      <c r="D165" s="2" t="s">
        <v>365</v>
      </c>
      <c r="E165" s="2" t="s">
        <v>361</v>
      </c>
      <c r="F165" s="9" t="s">
        <v>407</v>
      </c>
      <c r="G165" s="12" t="s">
        <v>131</v>
      </c>
      <c r="H165" s="15"/>
      <c r="I165" s="3"/>
      <c r="J165" s="14">
        <v>38</v>
      </c>
      <c r="K165" s="2" t="s">
        <v>301</v>
      </c>
      <c r="L165" s="1">
        <v>28</v>
      </c>
      <c r="M165" s="2" t="s">
        <v>182</v>
      </c>
      <c r="N165" s="1"/>
      <c r="O165" s="2"/>
      <c r="P165" s="1"/>
      <c r="Q165" s="1"/>
      <c r="R165" s="1"/>
      <c r="S165" s="3"/>
      <c r="T165" s="7"/>
    </row>
    <row r="166" spans="1:20" s="8" customFormat="1" ht="63" x14ac:dyDescent="0.25">
      <c r="A166" s="6" t="s">
        <v>943</v>
      </c>
      <c r="B166" s="17" t="s">
        <v>1004</v>
      </c>
      <c r="C166" s="14" t="s">
        <v>436</v>
      </c>
      <c r="D166" s="2" t="s">
        <v>944</v>
      </c>
      <c r="E166" s="2" t="s">
        <v>945</v>
      </c>
      <c r="F166" s="9" t="s">
        <v>407</v>
      </c>
      <c r="G166" s="12" t="s">
        <v>131</v>
      </c>
      <c r="H166" s="15"/>
      <c r="I166" s="3"/>
      <c r="J166" s="14">
        <v>40</v>
      </c>
      <c r="K166" s="2" t="s">
        <v>178</v>
      </c>
      <c r="L166" s="1">
        <v>50</v>
      </c>
      <c r="M166" s="2" t="s">
        <v>180</v>
      </c>
      <c r="N166" s="1"/>
      <c r="O166" s="2"/>
      <c r="P166" s="1"/>
      <c r="Q166" s="1"/>
      <c r="R166" s="1"/>
      <c r="S166" s="3"/>
      <c r="T166" s="7"/>
    </row>
    <row r="167" spans="1:20" s="8" customFormat="1" ht="66.75" customHeight="1" x14ac:dyDescent="0.25">
      <c r="A167" s="99" t="s">
        <v>88</v>
      </c>
      <c r="B167" s="103" t="s">
        <v>89</v>
      </c>
      <c r="C167" s="104"/>
      <c r="D167" s="104"/>
      <c r="E167" s="104"/>
      <c r="F167" s="105"/>
      <c r="G167" s="99"/>
      <c r="H167" s="100"/>
      <c r="I167" s="106"/>
      <c r="J167" s="107"/>
      <c r="K167" s="104"/>
      <c r="L167" s="104"/>
      <c r="M167" s="104"/>
      <c r="N167" s="104"/>
      <c r="O167" s="104"/>
      <c r="P167" s="104"/>
      <c r="Q167" s="104"/>
      <c r="R167" s="104"/>
      <c r="S167" s="106"/>
      <c r="T167" s="7"/>
    </row>
    <row r="168" spans="1:20" s="8" customFormat="1" ht="98.25" customHeight="1" x14ac:dyDescent="0.25">
      <c r="A168" s="6" t="s">
        <v>90</v>
      </c>
      <c r="B168" s="33" t="s">
        <v>466</v>
      </c>
      <c r="C168" s="34" t="s">
        <v>153</v>
      </c>
      <c r="D168" s="34" t="s">
        <v>143</v>
      </c>
      <c r="E168" s="34" t="s">
        <v>159</v>
      </c>
      <c r="F168" s="59" t="s">
        <v>467</v>
      </c>
      <c r="G168" s="46" t="s">
        <v>457</v>
      </c>
      <c r="H168" s="47" t="s">
        <v>107</v>
      </c>
      <c r="I168" s="37"/>
      <c r="J168" s="13">
        <v>19</v>
      </c>
      <c r="K168" s="2" t="s">
        <v>686</v>
      </c>
      <c r="L168" s="1">
        <v>50</v>
      </c>
      <c r="M168" s="2" t="s">
        <v>180</v>
      </c>
      <c r="N168" s="1"/>
      <c r="O168" s="1"/>
      <c r="P168" s="1"/>
      <c r="Q168" s="1"/>
      <c r="R168" s="1"/>
      <c r="S168" s="3"/>
      <c r="T168" s="7"/>
    </row>
    <row r="169" spans="1:20" s="8" customFormat="1" ht="189" x14ac:dyDescent="0.25">
      <c r="A169" s="6" t="s">
        <v>555</v>
      </c>
      <c r="B169" s="33" t="s">
        <v>1010</v>
      </c>
      <c r="C169" s="34" t="s">
        <v>153</v>
      </c>
      <c r="D169" s="34" t="s">
        <v>143</v>
      </c>
      <c r="E169" s="34" t="s">
        <v>159</v>
      </c>
      <c r="F169" s="59" t="s">
        <v>468</v>
      </c>
      <c r="G169" s="46" t="s">
        <v>131</v>
      </c>
      <c r="H169" s="47"/>
      <c r="I169" s="37"/>
      <c r="J169" s="13">
        <v>19</v>
      </c>
      <c r="K169" s="2" t="s">
        <v>687</v>
      </c>
      <c r="L169" s="1">
        <v>9</v>
      </c>
      <c r="M169" s="2" t="s">
        <v>1012</v>
      </c>
      <c r="N169" s="1">
        <v>50</v>
      </c>
      <c r="O169" s="2" t="s">
        <v>995</v>
      </c>
      <c r="P169" s="1"/>
      <c r="Q169" s="1"/>
      <c r="R169" s="1"/>
      <c r="S169" s="3"/>
      <c r="T169" s="7"/>
    </row>
    <row r="170" spans="1:20" s="8" customFormat="1" ht="47.25" x14ac:dyDescent="0.25">
      <c r="A170" s="99" t="s">
        <v>91</v>
      </c>
      <c r="B170" s="103" t="s">
        <v>92</v>
      </c>
      <c r="C170" s="104"/>
      <c r="D170" s="104"/>
      <c r="E170" s="104"/>
      <c r="F170" s="105"/>
      <c r="G170" s="99"/>
      <c r="H170" s="100"/>
      <c r="I170" s="106"/>
      <c r="J170" s="107"/>
      <c r="K170" s="104"/>
      <c r="L170" s="104"/>
      <c r="M170" s="104"/>
      <c r="N170" s="104"/>
      <c r="O170" s="104"/>
      <c r="P170" s="104"/>
      <c r="Q170" s="104"/>
      <c r="R170" s="104"/>
      <c r="S170" s="106"/>
      <c r="T170" s="7"/>
    </row>
    <row r="171" spans="1:20" s="8" customFormat="1" ht="126" x14ac:dyDescent="0.25">
      <c r="A171" s="6" t="s">
        <v>93</v>
      </c>
      <c r="B171" s="2" t="s">
        <v>518</v>
      </c>
      <c r="C171" s="2" t="s">
        <v>129</v>
      </c>
      <c r="D171" s="2" t="s">
        <v>363</v>
      </c>
      <c r="E171" s="2" t="s">
        <v>313</v>
      </c>
      <c r="F171" s="4" t="s">
        <v>519</v>
      </c>
      <c r="G171" s="6" t="s">
        <v>131</v>
      </c>
      <c r="H171" s="17" t="s">
        <v>107</v>
      </c>
      <c r="I171" s="10"/>
      <c r="J171" s="14">
        <v>10</v>
      </c>
      <c r="K171" s="2" t="s">
        <v>283</v>
      </c>
      <c r="L171" s="1"/>
      <c r="M171" s="1"/>
      <c r="N171" s="1"/>
      <c r="O171" s="1"/>
      <c r="P171" s="1"/>
      <c r="Q171" s="1"/>
      <c r="R171" s="1"/>
      <c r="S171" s="3"/>
      <c r="T171" s="7"/>
    </row>
    <row r="172" spans="1:20" s="8" customFormat="1" ht="78.75" x14ac:dyDescent="0.25">
      <c r="A172" s="6" t="s">
        <v>374</v>
      </c>
      <c r="B172" s="2" t="s">
        <v>1041</v>
      </c>
      <c r="C172" s="535"/>
      <c r="D172" s="535"/>
      <c r="E172" s="535"/>
      <c r="F172" s="536"/>
      <c r="G172" s="537"/>
      <c r="H172" s="538"/>
      <c r="I172" s="539"/>
      <c r="J172" s="540"/>
      <c r="K172" s="535"/>
      <c r="L172" s="535"/>
      <c r="M172" s="535"/>
      <c r="N172" s="541"/>
      <c r="O172" s="541"/>
      <c r="P172" s="527"/>
      <c r="Q172" s="527"/>
      <c r="R172" s="527"/>
      <c r="S172" s="542"/>
      <c r="T172" s="7"/>
    </row>
    <row r="173" spans="1:20" s="8" customFormat="1" ht="85.5" customHeight="1" x14ac:dyDescent="0.25">
      <c r="A173" s="6" t="s">
        <v>556</v>
      </c>
      <c r="B173" s="33" t="s">
        <v>470</v>
      </c>
      <c r="C173" s="34" t="s">
        <v>153</v>
      </c>
      <c r="D173" s="34" t="s">
        <v>143</v>
      </c>
      <c r="E173" s="34" t="s">
        <v>159</v>
      </c>
      <c r="F173" s="59" t="s">
        <v>270</v>
      </c>
      <c r="G173" s="46" t="s">
        <v>457</v>
      </c>
      <c r="H173" s="47" t="s">
        <v>107</v>
      </c>
      <c r="I173" s="37"/>
      <c r="J173" s="13">
        <v>10</v>
      </c>
      <c r="K173" s="2" t="s">
        <v>283</v>
      </c>
      <c r="L173" s="1">
        <v>50</v>
      </c>
      <c r="M173" s="2" t="s">
        <v>180</v>
      </c>
      <c r="N173" s="1"/>
      <c r="O173" s="1"/>
      <c r="P173" s="1"/>
      <c r="Q173" s="1"/>
      <c r="R173" s="1"/>
      <c r="S173" s="3"/>
      <c r="T173" s="7"/>
    </row>
    <row r="174" spans="1:20" s="8" customFormat="1" ht="103.5" customHeight="1" x14ac:dyDescent="0.25">
      <c r="A174" s="99" t="s">
        <v>94</v>
      </c>
      <c r="B174" s="103" t="s">
        <v>95</v>
      </c>
      <c r="C174" s="104"/>
      <c r="D174" s="104"/>
      <c r="E174" s="104"/>
      <c r="F174" s="105"/>
      <c r="G174" s="99"/>
      <c r="H174" s="100"/>
      <c r="I174" s="106"/>
      <c r="J174" s="107"/>
      <c r="K174" s="104"/>
      <c r="L174" s="104"/>
      <c r="M174" s="104"/>
      <c r="N174" s="104"/>
      <c r="O174" s="104"/>
      <c r="P174" s="104"/>
      <c r="Q174" s="104"/>
      <c r="R174" s="104"/>
      <c r="S174" s="106"/>
      <c r="T174" s="7"/>
    </row>
    <row r="175" spans="1:20" s="8" customFormat="1" ht="30.7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5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3"/>
      <c r="T175" s="7"/>
    </row>
    <row r="176" spans="1:20" s="8" customFormat="1" ht="28.5" customHeight="1" x14ac:dyDescent="0.25">
      <c r="A176" s="6"/>
      <c r="B176" s="1"/>
      <c r="C176" s="1"/>
      <c r="D176" s="1"/>
      <c r="E176" s="1"/>
      <c r="F176" s="4"/>
      <c r="G176" s="6"/>
      <c r="H176" s="15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3"/>
      <c r="T176" s="7"/>
    </row>
    <row r="177" spans="1:21" s="8" customFormat="1" ht="63" x14ac:dyDescent="0.25">
      <c r="A177" s="99" t="s">
        <v>97</v>
      </c>
      <c r="B177" s="103" t="s">
        <v>98</v>
      </c>
      <c r="C177" s="104"/>
      <c r="D177" s="104"/>
      <c r="E177" s="104"/>
      <c r="F177" s="105"/>
      <c r="G177" s="99"/>
      <c r="H177" s="100"/>
      <c r="I177" s="106"/>
      <c r="J177" s="107"/>
      <c r="K177" s="104"/>
      <c r="L177" s="104"/>
      <c r="M177" s="104"/>
      <c r="N177" s="104"/>
      <c r="O177" s="104"/>
      <c r="P177" s="104"/>
      <c r="Q177" s="104"/>
      <c r="R177" s="104"/>
      <c r="S177" s="106"/>
      <c r="T177" s="7"/>
    </row>
    <row r="178" spans="1:21" s="8" customFormat="1" ht="189" x14ac:dyDescent="0.25">
      <c r="A178" s="6" t="s">
        <v>99</v>
      </c>
      <c r="B178" s="2" t="s">
        <v>768</v>
      </c>
      <c r="C178" s="2" t="s">
        <v>129</v>
      </c>
      <c r="D178" s="2" t="s">
        <v>143</v>
      </c>
      <c r="E178" s="2" t="s">
        <v>313</v>
      </c>
      <c r="F178" s="4" t="s">
        <v>260</v>
      </c>
      <c r="G178" s="6" t="s">
        <v>131</v>
      </c>
      <c r="H178" s="17" t="s">
        <v>107</v>
      </c>
      <c r="I178" s="10"/>
      <c r="J178" s="13">
        <v>19</v>
      </c>
      <c r="K178" s="2" t="s">
        <v>382</v>
      </c>
      <c r="L178" s="1"/>
      <c r="M178" s="1"/>
      <c r="N178" s="1"/>
      <c r="O178" s="1"/>
      <c r="P178" s="1"/>
      <c r="Q178" s="1"/>
      <c r="R178" s="1"/>
      <c r="S178" s="3"/>
      <c r="T178" s="7"/>
    </row>
    <row r="179" spans="1:21" s="8" customFormat="1" ht="189" x14ac:dyDescent="0.25">
      <c r="A179" s="6" t="s">
        <v>373</v>
      </c>
      <c r="B179" s="2" t="s">
        <v>769</v>
      </c>
      <c r="C179" s="2" t="s">
        <v>436</v>
      </c>
      <c r="D179" s="2" t="s">
        <v>363</v>
      </c>
      <c r="E179" s="2" t="s">
        <v>314</v>
      </c>
      <c r="F179" s="4" t="s">
        <v>504</v>
      </c>
      <c r="G179" s="12" t="s">
        <v>131</v>
      </c>
      <c r="H179" s="17" t="s">
        <v>107</v>
      </c>
      <c r="I179" s="10"/>
      <c r="J179" s="13">
        <v>19</v>
      </c>
      <c r="K179" s="2" t="s">
        <v>382</v>
      </c>
      <c r="L179" s="2">
        <v>50</v>
      </c>
      <c r="M179" s="2" t="s">
        <v>180</v>
      </c>
      <c r="N179" s="1"/>
      <c r="O179" s="1"/>
      <c r="P179" s="1"/>
      <c r="Q179" s="1"/>
      <c r="R179" s="1"/>
      <c r="S179" s="3"/>
      <c r="T179" s="7"/>
    </row>
    <row r="180" spans="1:21" s="8" customFormat="1" ht="63" customHeight="1" x14ac:dyDescent="0.25">
      <c r="A180" s="6" t="s">
        <v>557</v>
      </c>
      <c r="B180" s="45" t="s">
        <v>770</v>
      </c>
      <c r="C180" s="34" t="s">
        <v>153</v>
      </c>
      <c r="D180" s="34" t="s">
        <v>143</v>
      </c>
      <c r="E180" s="34" t="s">
        <v>159</v>
      </c>
      <c r="F180" s="59" t="s">
        <v>260</v>
      </c>
      <c r="G180" s="46" t="s">
        <v>131</v>
      </c>
      <c r="H180" s="47" t="s">
        <v>107</v>
      </c>
      <c r="I180" s="37"/>
      <c r="J180" s="13">
        <v>19</v>
      </c>
      <c r="K180" s="2" t="s">
        <v>382</v>
      </c>
      <c r="L180" s="1">
        <v>50</v>
      </c>
      <c r="M180" s="2" t="s">
        <v>180</v>
      </c>
      <c r="N180" s="1"/>
      <c r="O180" s="1"/>
      <c r="P180" s="1"/>
      <c r="Q180" s="1"/>
      <c r="R180" s="1"/>
      <c r="S180" s="3"/>
      <c r="T180" s="7"/>
    </row>
    <row r="181" spans="1:21" s="8" customFormat="1" ht="189" x14ac:dyDescent="0.25">
      <c r="A181" s="6" t="s">
        <v>558</v>
      </c>
      <c r="B181" s="17" t="s">
        <v>813</v>
      </c>
      <c r="C181" s="2" t="s">
        <v>372</v>
      </c>
      <c r="D181" s="2" t="s">
        <v>363</v>
      </c>
      <c r="E181" s="2" t="s">
        <v>370</v>
      </c>
      <c r="F181" s="4" t="s">
        <v>260</v>
      </c>
      <c r="G181" s="6" t="s">
        <v>131</v>
      </c>
      <c r="H181" s="15" t="s">
        <v>107</v>
      </c>
      <c r="I181" s="3"/>
      <c r="J181" s="13">
        <v>19</v>
      </c>
      <c r="K181" s="2" t="s">
        <v>382</v>
      </c>
      <c r="L181" s="1"/>
      <c r="M181" s="1"/>
      <c r="N181" s="1"/>
      <c r="O181" s="1"/>
      <c r="P181" s="1"/>
      <c r="Q181" s="1"/>
      <c r="R181" s="1"/>
      <c r="S181" s="3"/>
      <c r="T181" s="7"/>
    </row>
    <row r="182" spans="1:21" s="8" customFormat="1" ht="189" x14ac:dyDescent="0.25">
      <c r="A182" s="6" t="s">
        <v>559</v>
      </c>
      <c r="B182" s="2" t="s">
        <v>685</v>
      </c>
      <c r="C182" s="2" t="s">
        <v>359</v>
      </c>
      <c r="D182" s="2" t="s">
        <v>363</v>
      </c>
      <c r="E182" s="2" t="s">
        <v>361</v>
      </c>
      <c r="F182" s="4" t="s">
        <v>260</v>
      </c>
      <c r="G182" s="6" t="s">
        <v>131</v>
      </c>
      <c r="H182" s="15" t="s">
        <v>107</v>
      </c>
      <c r="I182" s="3"/>
      <c r="J182" s="13">
        <v>19</v>
      </c>
      <c r="K182" s="2" t="s">
        <v>382</v>
      </c>
      <c r="L182" s="1"/>
      <c r="M182" s="1"/>
      <c r="N182" s="1"/>
      <c r="O182" s="1"/>
      <c r="P182" s="1"/>
      <c r="Q182" s="1"/>
      <c r="R182" s="1"/>
      <c r="S182" s="3"/>
      <c r="T182" s="7"/>
    </row>
    <row r="183" spans="1:21" s="8" customFormat="1" ht="189" x14ac:dyDescent="0.25">
      <c r="A183" s="6" t="s">
        <v>771</v>
      </c>
      <c r="B183" s="209" t="s">
        <v>772</v>
      </c>
      <c r="C183" s="2" t="s">
        <v>398</v>
      </c>
      <c r="D183" s="2" t="s">
        <v>363</v>
      </c>
      <c r="E183" s="2" t="s">
        <v>148</v>
      </c>
      <c r="F183" s="4" t="s">
        <v>260</v>
      </c>
      <c r="G183" s="6" t="s">
        <v>131</v>
      </c>
      <c r="H183" s="15"/>
      <c r="I183" s="3"/>
      <c r="J183" s="13">
        <v>19</v>
      </c>
      <c r="K183" s="2" t="s">
        <v>382</v>
      </c>
      <c r="L183" s="1"/>
      <c r="M183" s="1"/>
      <c r="N183" s="1"/>
      <c r="O183" s="1"/>
      <c r="P183" s="1"/>
      <c r="Q183" s="1"/>
      <c r="R183" s="1"/>
      <c r="S183" s="3"/>
      <c r="T183" s="7"/>
    </row>
    <row r="184" spans="1:21" s="8" customFormat="1" ht="63" x14ac:dyDescent="0.25">
      <c r="A184" s="99" t="s">
        <v>100</v>
      </c>
      <c r="B184" s="103" t="s">
        <v>101</v>
      </c>
      <c r="C184" s="104"/>
      <c r="D184" s="104"/>
      <c r="E184" s="104"/>
      <c r="F184" s="105"/>
      <c r="G184" s="99"/>
      <c r="H184" s="100"/>
      <c r="I184" s="106"/>
      <c r="J184" s="107"/>
      <c r="K184" s="104"/>
      <c r="L184" s="104"/>
      <c r="M184" s="104"/>
      <c r="N184" s="104"/>
      <c r="O184" s="104"/>
      <c r="P184" s="104"/>
      <c r="Q184" s="104"/>
      <c r="R184" s="104"/>
      <c r="S184" s="106"/>
      <c r="T184" s="7"/>
    </row>
    <row r="185" spans="1:21" ht="189" x14ac:dyDescent="0.25">
      <c r="A185" s="6" t="s">
        <v>102</v>
      </c>
      <c r="B185" s="33" t="s">
        <v>471</v>
      </c>
      <c r="C185" s="34" t="s">
        <v>153</v>
      </c>
      <c r="D185" s="34" t="s">
        <v>143</v>
      </c>
      <c r="E185" s="34" t="s">
        <v>159</v>
      </c>
      <c r="F185" s="59" t="s">
        <v>264</v>
      </c>
      <c r="G185" s="46" t="s">
        <v>457</v>
      </c>
      <c r="H185" s="47" t="s">
        <v>107</v>
      </c>
      <c r="I185" s="37"/>
      <c r="J185" s="13">
        <v>19</v>
      </c>
      <c r="K185" s="2" t="s">
        <v>382</v>
      </c>
      <c r="L185" s="1">
        <v>50</v>
      </c>
      <c r="M185" s="2" t="s">
        <v>180</v>
      </c>
      <c r="N185" s="1"/>
      <c r="O185" s="1"/>
      <c r="P185" s="1"/>
      <c r="Q185" s="1"/>
      <c r="R185" s="1"/>
      <c r="S185" s="3"/>
      <c r="T185" s="19"/>
      <c r="U185" s="19"/>
    </row>
    <row r="186" spans="1:21" ht="75" customHeight="1" x14ac:dyDescent="0.25">
      <c r="A186" s="99" t="s">
        <v>103</v>
      </c>
      <c r="B186" s="103" t="s">
        <v>104</v>
      </c>
      <c r="C186" s="104"/>
      <c r="D186" s="104"/>
      <c r="E186" s="104"/>
      <c r="F186" s="105"/>
      <c r="G186" s="99"/>
      <c r="H186" s="100"/>
      <c r="I186" s="106"/>
      <c r="J186" s="107"/>
      <c r="K186" s="104"/>
      <c r="L186" s="104"/>
      <c r="M186" s="104"/>
      <c r="N186" s="104"/>
      <c r="O186" s="104"/>
      <c r="P186" s="104"/>
      <c r="Q186" s="104"/>
      <c r="R186" s="104"/>
      <c r="S186" s="106"/>
      <c r="T186" s="19"/>
      <c r="U186" s="19"/>
    </row>
    <row r="187" spans="1:21" ht="111" thickBot="1" x14ac:dyDescent="0.3">
      <c r="A187" s="51" t="s">
        <v>105</v>
      </c>
      <c r="B187" s="52" t="s">
        <v>472</v>
      </c>
      <c r="C187" s="81" t="s">
        <v>153</v>
      </c>
      <c r="D187" s="82" t="s">
        <v>365</v>
      </c>
      <c r="E187" s="82" t="s">
        <v>159</v>
      </c>
      <c r="F187" s="83" t="s">
        <v>265</v>
      </c>
      <c r="G187" s="84" t="s">
        <v>457</v>
      </c>
      <c r="H187" s="53" t="s">
        <v>107</v>
      </c>
      <c r="I187" s="85"/>
      <c r="J187" s="86">
        <v>37</v>
      </c>
      <c r="K187" s="29" t="s">
        <v>300</v>
      </c>
      <c r="L187" s="87">
        <v>50</v>
      </c>
      <c r="M187" s="29" t="s">
        <v>180</v>
      </c>
      <c r="N187" s="87"/>
      <c r="O187" s="87"/>
      <c r="P187" s="87"/>
      <c r="Q187" s="87"/>
      <c r="R187" s="87"/>
      <c r="S187" s="88"/>
      <c r="T187" s="19"/>
      <c r="U187" s="19"/>
    </row>
    <row r="188" spans="1:21" x14ac:dyDescent="0.25">
      <c r="E188" s="19"/>
      <c r="F188" s="19"/>
      <c r="G188" s="19"/>
      <c r="H188" s="326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1:21" x14ac:dyDescent="0.25">
      <c r="E189" s="19"/>
      <c r="F189" s="19"/>
      <c r="G189" s="19"/>
      <c r="H189" s="326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1:21" x14ac:dyDescent="0.25">
      <c r="E190" s="19"/>
      <c r="F190" s="19"/>
      <c r="G190" s="19"/>
      <c r="H190" s="326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1:21" x14ac:dyDescent="0.25">
      <c r="E191" s="19"/>
      <c r="F191" s="19"/>
      <c r="G191" s="19"/>
      <c r="H191" s="326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1:21" x14ac:dyDescent="0.25">
      <c r="E192" s="19"/>
      <c r="F192" s="19"/>
      <c r="G192" s="19"/>
      <c r="H192" s="326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1" x14ac:dyDescent="0.25">
      <c r="E193" s="19"/>
      <c r="F193" s="19"/>
      <c r="G193" s="19"/>
      <c r="H193" s="326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1" x14ac:dyDescent="0.25">
      <c r="E194" s="19"/>
      <c r="F194" s="19"/>
      <c r="G194" s="19"/>
      <c r="H194" s="326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1" x14ac:dyDescent="0.25">
      <c r="E195" s="19"/>
      <c r="F195" s="19"/>
      <c r="G195" s="19"/>
      <c r="H195" s="326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1" x14ac:dyDescent="0.25">
      <c r="E196" s="19"/>
      <c r="F196" s="19"/>
      <c r="G196" s="19"/>
      <c r="H196" s="326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1" x14ac:dyDescent="0.25">
      <c r="E197" s="19"/>
      <c r="F197" s="19"/>
      <c r="G197" s="19"/>
      <c r="H197" s="326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1" x14ac:dyDescent="0.25">
      <c r="E198" s="19"/>
      <c r="F198" s="19"/>
      <c r="G198" s="19"/>
      <c r="H198" s="326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1" x14ac:dyDescent="0.25">
      <c r="E199" s="19"/>
      <c r="F199" s="19"/>
      <c r="G199" s="19"/>
      <c r="H199" s="326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1" x14ac:dyDescent="0.25">
      <c r="E200" s="19"/>
      <c r="F200" s="19"/>
      <c r="G200" s="19"/>
      <c r="H200" s="326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1" x14ac:dyDescent="0.25">
      <c r="E201" s="19"/>
      <c r="F201" s="19"/>
      <c r="G201" s="19"/>
      <c r="H201" s="326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1" x14ac:dyDescent="0.25">
      <c r="E202" s="19"/>
      <c r="F202" s="19"/>
      <c r="G202" s="19"/>
      <c r="H202" s="326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1" x14ac:dyDescent="0.25">
      <c r="E203" s="19"/>
      <c r="F203" s="19"/>
      <c r="G203" s="19"/>
      <c r="H203" s="326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1" x14ac:dyDescent="0.25">
      <c r="E204" s="19"/>
      <c r="F204" s="19"/>
      <c r="G204" s="19"/>
      <c r="H204" s="326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1" x14ac:dyDescent="0.25">
      <c r="E205" s="19"/>
      <c r="F205" s="19"/>
      <c r="G205" s="19"/>
      <c r="H205" s="326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1" x14ac:dyDescent="0.25">
      <c r="E206" s="19"/>
      <c r="F206" s="19"/>
      <c r="G206" s="19"/>
      <c r="H206" s="326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1" x14ac:dyDescent="0.25">
      <c r="E207" s="19"/>
      <c r="F207" s="19"/>
      <c r="G207" s="19"/>
      <c r="H207" s="326"/>
      <c r="I207" s="19"/>
      <c r="J207" s="19"/>
      <c r="K207" s="19"/>
      <c r="N207" s="19"/>
      <c r="O207" s="19"/>
      <c r="R207" s="19"/>
      <c r="S207" s="19"/>
      <c r="T207" s="19"/>
      <c r="U207" s="19"/>
    </row>
    <row r="208" spans="5:21" x14ac:dyDescent="0.25">
      <c r="E208" s="19"/>
      <c r="F208" s="19"/>
      <c r="G208" s="19"/>
      <c r="H208" s="326"/>
      <c r="I208" s="19"/>
      <c r="J208" s="19"/>
      <c r="K208" s="19"/>
      <c r="N208" s="19"/>
      <c r="O208" s="19"/>
      <c r="R208" s="19"/>
      <c r="S208" s="19"/>
      <c r="T208" s="19"/>
      <c r="U208" s="19"/>
    </row>
    <row r="209" spans="5:28" x14ac:dyDescent="0.25">
      <c r="E209" s="19"/>
      <c r="F209" s="19"/>
      <c r="G209" s="19"/>
      <c r="H209" s="326"/>
      <c r="I209" s="19"/>
      <c r="J209" s="19"/>
      <c r="K209" s="19"/>
      <c r="N209" s="19"/>
      <c r="O209" s="19"/>
      <c r="R209" s="19"/>
      <c r="S209" s="19"/>
      <c r="T209" s="19"/>
      <c r="U209" s="19"/>
    </row>
    <row r="210" spans="5:28" x14ac:dyDescent="0.25">
      <c r="E210" s="19"/>
      <c r="F210" s="19"/>
      <c r="G210" s="19"/>
      <c r="H210" s="326"/>
      <c r="I210" s="19"/>
      <c r="J210" s="19"/>
      <c r="K210" s="19"/>
      <c r="N210" s="19"/>
      <c r="O210" s="19"/>
      <c r="R210" s="19"/>
      <c r="S210" s="19"/>
      <c r="T210" s="19"/>
      <c r="U210" s="19"/>
    </row>
    <row r="211" spans="5:28" x14ac:dyDescent="0.25">
      <c r="E211" s="19"/>
      <c r="F211" s="19"/>
      <c r="G211" s="19"/>
      <c r="H211" s="326"/>
      <c r="I211" s="19"/>
      <c r="J211" s="19"/>
      <c r="K211" s="19"/>
      <c r="N211" s="19"/>
      <c r="O211" s="19"/>
      <c r="R211" s="19"/>
      <c r="S211" s="19"/>
      <c r="T211" s="19"/>
      <c r="U211" s="19"/>
    </row>
    <row r="212" spans="5:28" x14ac:dyDescent="0.25">
      <c r="E212" s="19"/>
      <c r="F212" s="19"/>
      <c r="G212" s="19"/>
      <c r="H212" s="326"/>
      <c r="I212" s="19"/>
      <c r="J212" s="19"/>
      <c r="K212" s="19"/>
      <c r="N212" s="19"/>
      <c r="O212" s="19"/>
      <c r="R212" s="19"/>
      <c r="S212" s="19"/>
      <c r="T212" s="19"/>
      <c r="U212" s="19"/>
    </row>
    <row r="213" spans="5:28" x14ac:dyDescent="0.25">
      <c r="E213" s="19"/>
      <c r="F213" s="19"/>
      <c r="G213" s="19"/>
      <c r="H213" s="326"/>
      <c r="I213" s="19"/>
      <c r="J213" s="19"/>
      <c r="K213" s="19"/>
      <c r="N213" s="19"/>
      <c r="O213" s="19"/>
      <c r="R213" s="19"/>
      <c r="S213" s="19"/>
      <c r="T213" s="19"/>
      <c r="U213" s="19"/>
    </row>
    <row r="214" spans="5:28" x14ac:dyDescent="0.25">
      <c r="E214" s="19"/>
      <c r="F214" s="19"/>
      <c r="G214" s="19"/>
      <c r="H214" s="326"/>
      <c r="I214" s="19"/>
      <c r="J214" s="19"/>
      <c r="K214" s="19"/>
      <c r="N214" s="19"/>
      <c r="O214" s="19"/>
      <c r="R214" s="19"/>
      <c r="S214" s="19"/>
      <c r="T214" s="19"/>
      <c r="U214" s="19"/>
    </row>
    <row r="215" spans="5:28" x14ac:dyDescent="0.25">
      <c r="E215" s="19"/>
      <c r="F215" s="19"/>
      <c r="G215" s="19"/>
      <c r="H215" s="326"/>
      <c r="I215" s="19"/>
      <c r="J215" s="19"/>
      <c r="K215" s="19"/>
      <c r="N215" s="19"/>
      <c r="O215" s="19"/>
      <c r="R215" s="19"/>
      <c r="S215" s="19"/>
      <c r="T215" s="19"/>
      <c r="U215" s="19"/>
    </row>
    <row r="216" spans="5:28" x14ac:dyDescent="0.25">
      <c r="E216" s="19"/>
      <c r="F216" s="19"/>
      <c r="G216" s="19"/>
      <c r="H216" s="326"/>
      <c r="I216" s="19"/>
      <c r="J216" s="19"/>
      <c r="K216" s="19"/>
      <c r="N216" s="19"/>
      <c r="O216" s="19"/>
      <c r="R216" s="19"/>
      <c r="S216" s="19"/>
      <c r="T216" s="19"/>
      <c r="U216" s="19"/>
    </row>
    <row r="217" spans="5:28" x14ac:dyDescent="0.25">
      <c r="E217" s="19"/>
      <c r="F217" s="19"/>
      <c r="G217" s="19"/>
      <c r="H217" s="326"/>
      <c r="I217" s="19"/>
      <c r="J217" s="19"/>
      <c r="K217" s="19"/>
      <c r="N217" s="19"/>
      <c r="O217" s="19"/>
      <c r="R217" s="19"/>
      <c r="S217" s="19"/>
      <c r="T217" s="19"/>
      <c r="U217" s="19"/>
    </row>
    <row r="218" spans="5:28" x14ac:dyDescent="0.25">
      <c r="E218" s="19"/>
      <c r="F218" s="19"/>
      <c r="G218" s="19"/>
      <c r="H218" s="326"/>
      <c r="I218" s="19"/>
      <c r="J218" s="19"/>
      <c r="K218" s="19"/>
      <c r="N218" s="19"/>
      <c r="O218" s="19"/>
      <c r="R218" s="19"/>
      <c r="S218" s="19"/>
      <c r="T218" s="19"/>
      <c r="U218" s="19"/>
    </row>
    <row r="219" spans="5:28" x14ac:dyDescent="0.25">
      <c r="E219" s="19"/>
      <c r="F219" s="19"/>
      <c r="G219" s="19"/>
      <c r="H219" s="326"/>
      <c r="I219" s="19"/>
      <c r="J219" s="19"/>
      <c r="K219" s="19"/>
      <c r="N219" s="19"/>
      <c r="O219" s="19"/>
      <c r="R219" s="19"/>
      <c r="S219" s="19"/>
      <c r="T219" s="19"/>
      <c r="U219" s="19"/>
    </row>
    <row r="220" spans="5:28" x14ac:dyDescent="0.25">
      <c r="E220" s="19"/>
      <c r="F220" s="19"/>
      <c r="G220" s="19"/>
      <c r="H220" s="326"/>
      <c r="I220" s="19"/>
      <c r="J220" s="19"/>
      <c r="K220" s="19"/>
      <c r="N220" s="19"/>
      <c r="O220" s="19"/>
      <c r="R220" s="19"/>
      <c r="S220" s="19"/>
      <c r="T220" s="19"/>
      <c r="U220" s="19"/>
    </row>
    <row r="221" spans="5:28" x14ac:dyDescent="0.25">
      <c r="E221" s="19"/>
      <c r="F221" s="19"/>
      <c r="G221" s="19"/>
      <c r="H221" s="326"/>
      <c r="I221" s="19"/>
      <c r="J221" s="19"/>
      <c r="K221" s="19"/>
      <c r="N221" s="19"/>
      <c r="O221" s="19"/>
      <c r="R221" s="19"/>
      <c r="S221" s="19"/>
      <c r="T221" s="19"/>
      <c r="U221" s="19"/>
    </row>
    <row r="222" spans="5:28" x14ac:dyDescent="0.25">
      <c r="E222" s="19"/>
      <c r="F222" s="19"/>
      <c r="G222" s="19"/>
      <c r="H222" s="326"/>
      <c r="I222" s="19"/>
      <c r="J222" s="19"/>
      <c r="K222" s="19"/>
      <c r="N222" s="19"/>
      <c r="O222" s="19"/>
      <c r="R222" s="19"/>
      <c r="S222" s="19"/>
      <c r="T222" s="19"/>
      <c r="U222" s="19"/>
    </row>
    <row r="223" spans="5:28" x14ac:dyDescent="0.25">
      <c r="E223" s="19"/>
      <c r="F223" s="19"/>
      <c r="G223" s="19"/>
      <c r="H223" s="326"/>
      <c r="I223" s="19"/>
      <c r="J223" s="19"/>
      <c r="K223" s="19"/>
      <c r="N223" s="19"/>
      <c r="O223" s="19"/>
      <c r="R223" s="19"/>
      <c r="S223" s="19"/>
      <c r="T223" s="19"/>
      <c r="U223" s="19"/>
    </row>
    <row r="224" spans="5:28" x14ac:dyDescent="0.25">
      <c r="E224" s="19"/>
      <c r="F224" s="19"/>
      <c r="G224" s="19"/>
      <c r="H224" s="326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5:28" x14ac:dyDescent="0.25">
      <c r="E225" s="19"/>
      <c r="F225" s="19"/>
      <c r="G225" s="19"/>
      <c r="H225" s="326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5:28" x14ac:dyDescent="0.25">
      <c r="E226" s="19"/>
      <c r="F226" s="19"/>
      <c r="G226" s="19"/>
      <c r="H226" s="326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5:28" x14ac:dyDescent="0.25">
      <c r="E227" s="19"/>
      <c r="F227" s="19"/>
      <c r="G227" s="19"/>
      <c r="H227" s="326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5:28" x14ac:dyDescent="0.25">
      <c r="E228" s="19"/>
      <c r="F228" s="19"/>
      <c r="G228" s="19"/>
      <c r="H228" s="326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5:28" x14ac:dyDescent="0.25">
      <c r="E229" s="19"/>
      <c r="F229" s="19"/>
      <c r="G229" s="19"/>
      <c r="H229" s="326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5:28" x14ac:dyDescent="0.25">
      <c r="E230" s="19"/>
      <c r="F230" s="19"/>
      <c r="G230" s="19"/>
      <c r="H230" s="326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5:28" x14ac:dyDescent="0.25">
      <c r="F231" s="19"/>
      <c r="G231" s="19"/>
      <c r="H231" s="326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5:28" x14ac:dyDescent="0.25">
      <c r="F232" s="19"/>
      <c r="G232" s="19"/>
      <c r="H232" s="326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5:28" x14ac:dyDescent="0.25">
      <c r="F233" s="19"/>
      <c r="G233" s="19"/>
      <c r="H233" s="326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5:28" x14ac:dyDescent="0.25">
      <c r="F234" s="19"/>
      <c r="G234" s="19"/>
      <c r="H234" s="326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5:28" x14ac:dyDescent="0.25">
      <c r="F235" s="19"/>
      <c r="G235" s="19"/>
      <c r="H235" s="326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5:28" x14ac:dyDescent="0.25">
      <c r="F236" s="19"/>
      <c r="G236" s="19"/>
      <c r="H236" s="326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5:28" x14ac:dyDescent="0.25">
      <c r="F237" s="19"/>
      <c r="G237" s="19"/>
      <c r="H237" s="326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5:28" x14ac:dyDescent="0.25">
      <c r="F238" s="19"/>
      <c r="G238" s="19"/>
      <c r="H238" s="326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5:28" x14ac:dyDescent="0.25">
      <c r="F239" s="19"/>
      <c r="G239" s="19"/>
      <c r="H239" s="326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5:28" x14ac:dyDescent="0.25">
      <c r="F240" s="19"/>
      <c r="G240" s="19"/>
      <c r="H240" s="326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26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26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26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26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26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26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26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26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26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26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26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26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26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26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26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26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26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26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26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26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26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26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26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26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26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26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26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26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26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26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26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26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26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26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26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26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26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26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26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26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26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26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26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26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26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26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26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26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26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26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26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26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26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26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26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26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26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26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26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26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26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26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26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26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26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26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26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26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26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26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26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26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26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26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26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26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26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26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26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26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26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26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26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26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26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26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26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26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26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26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26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26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26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26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26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26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26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26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26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26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26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26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26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26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26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26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26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6:28" x14ac:dyDescent="0.25">
      <c r="F348" s="19"/>
      <c r="G348" s="19"/>
      <c r="H348" s="326"/>
      <c r="I348" s="19"/>
      <c r="J348" s="19"/>
      <c r="K348" s="19"/>
      <c r="N348" s="19"/>
      <c r="O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6:28" x14ac:dyDescent="0.25">
      <c r="F349" s="19"/>
      <c r="G349" s="19"/>
      <c r="H349" s="326"/>
      <c r="I349" s="19"/>
      <c r="J349" s="19"/>
      <c r="K349" s="19"/>
      <c r="N349" s="19"/>
      <c r="O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6:28" x14ac:dyDescent="0.25">
      <c r="F350" s="19"/>
      <c r="G350" s="19"/>
      <c r="H350" s="326"/>
      <c r="I350" s="19"/>
      <c r="J350" s="19"/>
      <c r="K350" s="19"/>
      <c r="N350" s="19"/>
      <c r="O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6:28" x14ac:dyDescent="0.25">
      <c r="F351" s="19"/>
      <c r="G351" s="19"/>
      <c r="H351" s="326"/>
      <c r="I351" s="19"/>
      <c r="J351" s="19"/>
      <c r="K351" s="19"/>
      <c r="N351" s="19"/>
      <c r="O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6:28" x14ac:dyDescent="0.25">
      <c r="F352" s="19"/>
      <c r="G352" s="19"/>
      <c r="H352" s="326"/>
      <c r="I352" s="19"/>
      <c r="J352" s="19"/>
      <c r="K352" s="19"/>
      <c r="N352" s="19"/>
      <c r="O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6:28" x14ac:dyDescent="0.25">
      <c r="F353" s="19"/>
      <c r="G353" s="19"/>
      <c r="H353" s="326"/>
      <c r="I353" s="19"/>
      <c r="J353" s="19"/>
      <c r="K353" s="19"/>
      <c r="N353" s="19"/>
      <c r="O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6:28" x14ac:dyDescent="0.25">
      <c r="F354" s="19"/>
      <c r="G354" s="19"/>
      <c r="H354" s="326"/>
      <c r="I354" s="19"/>
      <c r="J354" s="19"/>
      <c r="K354" s="19"/>
      <c r="N354" s="19"/>
      <c r="O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6:28" x14ac:dyDescent="0.25">
      <c r="F355" s="19"/>
      <c r="G355" s="19"/>
      <c r="H355" s="326"/>
      <c r="I355" s="19"/>
      <c r="J355" s="19"/>
      <c r="K355" s="19"/>
      <c r="N355" s="19"/>
      <c r="O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6:28" x14ac:dyDescent="0.25">
      <c r="F356" s="19"/>
      <c r="G356" s="19"/>
      <c r="H356" s="326"/>
      <c r="I356" s="19"/>
      <c r="J356" s="19"/>
      <c r="K356" s="19"/>
      <c r="N356" s="19"/>
      <c r="O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6:28" x14ac:dyDescent="0.25">
      <c r="F357" s="19"/>
      <c r="G357" s="19"/>
      <c r="H357" s="326"/>
      <c r="I357" s="19"/>
      <c r="J357" s="19"/>
      <c r="K357" s="19"/>
      <c r="N357" s="19"/>
      <c r="O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6:28" x14ac:dyDescent="0.25">
      <c r="F358" s="19"/>
      <c r="G358" s="19"/>
      <c r="H358" s="326"/>
      <c r="I358" s="19"/>
      <c r="J358" s="19"/>
      <c r="K358" s="19"/>
      <c r="N358" s="19"/>
      <c r="O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6:28" x14ac:dyDescent="0.25">
      <c r="F359" s="19"/>
      <c r="G359" s="19"/>
      <c r="H359" s="326"/>
      <c r="I359" s="19"/>
      <c r="J359" s="19"/>
      <c r="K359" s="19"/>
      <c r="N359" s="19"/>
      <c r="O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6:28" x14ac:dyDescent="0.25">
      <c r="F360" s="19"/>
      <c r="G360" s="19"/>
      <c r="H360" s="326"/>
      <c r="I360" s="19"/>
      <c r="J360" s="19"/>
      <c r="K360" s="19"/>
      <c r="N360" s="19"/>
      <c r="O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6:28" x14ac:dyDescent="0.25">
      <c r="F361" s="19"/>
      <c r="G361" s="19"/>
      <c r="H361" s="326"/>
      <c r="I361" s="19"/>
      <c r="J361" s="19"/>
      <c r="K361" s="19"/>
      <c r="N361" s="19"/>
      <c r="O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6:28" x14ac:dyDescent="0.25">
      <c r="F362" s="19"/>
      <c r="G362" s="19"/>
      <c r="H362" s="326"/>
      <c r="I362" s="19"/>
      <c r="J362" s="19"/>
      <c r="K362" s="19"/>
      <c r="N362" s="19"/>
      <c r="O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6:28" x14ac:dyDescent="0.25">
      <c r="F363" s="19"/>
      <c r="G363" s="19"/>
      <c r="H363" s="326"/>
      <c r="I363" s="19"/>
      <c r="J363" s="19"/>
      <c r="K363" s="19"/>
      <c r="N363" s="19"/>
      <c r="O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6:28" x14ac:dyDescent="0.25">
      <c r="F364" s="19"/>
      <c r="G364" s="19"/>
      <c r="H364" s="326"/>
      <c r="I364" s="19"/>
      <c r="J364" s="19"/>
      <c r="K364" s="19"/>
      <c r="N364" s="19"/>
      <c r="O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</sheetData>
  <autoFilter ref="J1:P364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6"/>
  <sheetViews>
    <sheetView topLeftCell="A96" zoomScale="90" zoomScaleNormal="90" workbookViewId="0">
      <selection activeCell="F200" sqref="F200"/>
    </sheetView>
  </sheetViews>
  <sheetFormatPr defaultRowHeight="15.75" x14ac:dyDescent="0.25"/>
  <cols>
    <col min="1" max="1" width="12.140625" style="179" customWidth="1"/>
    <col min="2" max="2" width="16.5703125" style="179" customWidth="1"/>
    <col min="3" max="3" width="14.42578125" style="179" customWidth="1"/>
    <col min="4" max="4" width="14.7109375" style="179" customWidth="1"/>
    <col min="5" max="5" width="16.5703125" style="179" customWidth="1"/>
    <col min="6" max="6" width="21.5703125" style="179" customWidth="1"/>
    <col min="7" max="8" width="9.140625" style="179"/>
    <col min="9" max="9" width="9.140625" style="7"/>
    <col min="10" max="10" width="11.42578125" style="179" customWidth="1"/>
    <col min="11" max="11" width="18.42578125" style="196" bestFit="1" customWidth="1"/>
    <col min="12" max="12" width="11.28515625" style="179" bestFit="1" customWidth="1"/>
    <col min="13" max="13" width="10.28515625" style="179" bestFit="1" customWidth="1"/>
    <col min="14" max="14" width="22.28515625" style="179" bestFit="1" customWidth="1"/>
    <col min="15" max="15" width="11.140625" style="179" bestFit="1" customWidth="1"/>
    <col min="16" max="16" width="11" style="179" bestFit="1" customWidth="1"/>
    <col min="17" max="17" width="18.7109375" style="179" bestFit="1" customWidth="1"/>
    <col min="18" max="18" width="9.42578125" style="179" customWidth="1"/>
    <col min="19" max="19" width="11" style="179" customWidth="1"/>
    <col min="20" max="20" width="19.28515625" style="179" bestFit="1" customWidth="1"/>
    <col min="21" max="21" width="9.85546875" style="179" customWidth="1"/>
    <col min="22" max="22" width="8.140625" style="7" customWidth="1"/>
    <col min="23" max="23" width="16.85546875" style="7" customWidth="1"/>
    <col min="24" max="24" width="11.85546875" style="7" customWidth="1"/>
    <col min="25" max="25" width="9.140625" style="7"/>
    <col min="26" max="26" width="10.7109375" style="7" customWidth="1"/>
    <col min="27" max="27" width="8.7109375" style="7" customWidth="1"/>
    <col min="28" max="28" width="9.140625" style="7"/>
    <col min="29" max="29" width="11.5703125" style="7" customWidth="1"/>
    <col min="30" max="44" width="9.140625" style="7"/>
    <col min="45" max="16384" width="9.140625" style="179"/>
  </cols>
  <sheetData>
    <row r="1" spans="1:44" x14ac:dyDescent="0.25">
      <c r="J1" s="180"/>
      <c r="K1" s="180"/>
      <c r="L1" s="180"/>
    </row>
    <row r="2" spans="1:44" x14ac:dyDescent="0.25">
      <c r="A2" s="181" t="s">
        <v>119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9"/>
    </row>
    <row r="3" spans="1:44" ht="16.5" thickBot="1" x14ac:dyDescent="0.3">
      <c r="A3" s="181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9"/>
    </row>
    <row r="4" spans="1:44" s="187" customFormat="1" ht="114" customHeight="1" x14ac:dyDescent="0.25">
      <c r="A4" s="182" t="s">
        <v>0</v>
      </c>
      <c r="B4" s="183" t="s">
        <v>1</v>
      </c>
      <c r="C4" s="184" t="s">
        <v>312</v>
      </c>
      <c r="D4" s="183" t="s">
        <v>2</v>
      </c>
      <c r="E4" s="184" t="s">
        <v>3</v>
      </c>
      <c r="F4" s="559" t="s">
        <v>4</v>
      </c>
      <c r="G4" s="580" t="s">
        <v>106</v>
      </c>
      <c r="H4" s="185" t="s">
        <v>107</v>
      </c>
      <c r="I4" s="306" t="s">
        <v>108</v>
      </c>
      <c r="J4" s="569" t="s">
        <v>120</v>
      </c>
      <c r="K4" s="184" t="s">
        <v>121</v>
      </c>
      <c r="L4" s="184" t="s">
        <v>122</v>
      </c>
      <c r="M4" s="184" t="s">
        <v>113</v>
      </c>
      <c r="N4" s="184" t="s">
        <v>123</v>
      </c>
      <c r="O4" s="184" t="s">
        <v>124</v>
      </c>
      <c r="P4" s="184" t="s">
        <v>115</v>
      </c>
      <c r="Q4" s="184" t="s">
        <v>125</v>
      </c>
      <c r="R4" s="184" t="s">
        <v>126</v>
      </c>
      <c r="S4" s="184" t="s">
        <v>117</v>
      </c>
      <c r="T4" s="184" t="s">
        <v>127</v>
      </c>
      <c r="U4" s="184" t="s">
        <v>128</v>
      </c>
      <c r="V4" s="184" t="s">
        <v>690</v>
      </c>
      <c r="W4" s="184" t="s">
        <v>691</v>
      </c>
      <c r="X4" s="184" t="s">
        <v>692</v>
      </c>
      <c r="Y4" s="184" t="s">
        <v>1024</v>
      </c>
      <c r="Z4" s="184" t="s">
        <v>1025</v>
      </c>
      <c r="AA4" s="184" t="s">
        <v>1026</v>
      </c>
      <c r="AB4" s="184" t="s">
        <v>1027</v>
      </c>
      <c r="AC4" s="184" t="s">
        <v>1028</v>
      </c>
      <c r="AD4" s="186" t="s">
        <v>1029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7" t="s">
        <v>24</v>
      </c>
      <c r="B5" s="120" t="s">
        <v>505</v>
      </c>
      <c r="C5" s="121"/>
      <c r="D5" s="121"/>
      <c r="E5" s="121"/>
      <c r="F5" s="122"/>
      <c r="G5" s="97"/>
      <c r="H5" s="121"/>
      <c r="I5" s="123"/>
      <c r="J5" s="124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44"/>
      <c r="Z5" s="544"/>
      <c r="AA5" s="544"/>
      <c r="AB5" s="544"/>
      <c r="AC5" s="544"/>
      <c r="AD5" s="551"/>
    </row>
    <row r="6" spans="1:44" s="8" customFormat="1" ht="92.25" customHeight="1" x14ac:dyDescent="0.25">
      <c r="A6" s="101" t="s">
        <v>25</v>
      </c>
      <c r="B6" s="125" t="s">
        <v>26</v>
      </c>
      <c r="C6" s="126"/>
      <c r="D6" s="126"/>
      <c r="E6" s="126"/>
      <c r="F6" s="127"/>
      <c r="G6" s="101"/>
      <c r="H6" s="126"/>
      <c r="I6" s="128"/>
      <c r="J6" s="129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88"/>
      <c r="W6" s="188"/>
      <c r="X6" s="188"/>
      <c r="Y6" s="544"/>
      <c r="Z6" s="544"/>
      <c r="AA6" s="544"/>
      <c r="AB6" s="544"/>
      <c r="AC6" s="544"/>
      <c r="AD6" s="551"/>
    </row>
    <row r="7" spans="1:44" s="8" customFormat="1" ht="120" customHeight="1" x14ac:dyDescent="0.25">
      <c r="A7" s="99" t="s">
        <v>27</v>
      </c>
      <c r="B7" s="103" t="s">
        <v>28</v>
      </c>
      <c r="C7" s="104"/>
      <c r="D7" s="104"/>
      <c r="E7" s="104"/>
      <c r="F7" s="105"/>
      <c r="G7" s="99"/>
      <c r="H7" s="104"/>
      <c r="I7" s="106"/>
      <c r="J7" s="107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544"/>
      <c r="Z7" s="544"/>
      <c r="AA7" s="544"/>
      <c r="AB7" s="544"/>
      <c r="AC7" s="544"/>
      <c r="AD7" s="551"/>
    </row>
    <row r="8" spans="1:44" s="8" customFormat="1" ht="204.75" x14ac:dyDescent="0.25">
      <c r="A8" s="6" t="s">
        <v>29</v>
      </c>
      <c r="B8" s="17" t="s">
        <v>877</v>
      </c>
      <c r="C8" s="45" t="s">
        <v>153</v>
      </c>
      <c r="D8" s="17" t="s">
        <v>130</v>
      </c>
      <c r="E8" s="45" t="s">
        <v>864</v>
      </c>
      <c r="F8" s="420" t="s">
        <v>865</v>
      </c>
      <c r="G8" s="6" t="s">
        <v>131</v>
      </c>
      <c r="H8" s="1"/>
      <c r="I8" s="3"/>
      <c r="J8" s="13" t="s">
        <v>656</v>
      </c>
      <c r="K8" s="2" t="s">
        <v>873</v>
      </c>
      <c r="L8" s="1">
        <v>2</v>
      </c>
      <c r="M8" s="1" t="s">
        <v>871</v>
      </c>
      <c r="N8" s="2" t="s">
        <v>874</v>
      </c>
      <c r="O8" s="1">
        <v>100</v>
      </c>
      <c r="P8" s="1" t="s">
        <v>872</v>
      </c>
      <c r="Q8" s="2" t="s">
        <v>875</v>
      </c>
      <c r="R8" s="1">
        <v>2</v>
      </c>
      <c r="S8" s="1" t="s">
        <v>1031</v>
      </c>
      <c r="T8" s="643" t="s">
        <v>1022</v>
      </c>
      <c r="U8" s="1">
        <v>2</v>
      </c>
      <c r="V8" s="1" t="s">
        <v>1021</v>
      </c>
      <c r="W8" s="643" t="s">
        <v>1023</v>
      </c>
      <c r="X8" s="1">
        <v>0.38</v>
      </c>
      <c r="Y8" s="544"/>
      <c r="Z8" s="544"/>
      <c r="AA8" s="544"/>
      <c r="AB8" s="544"/>
      <c r="AC8" s="544"/>
      <c r="AD8" s="551"/>
    </row>
    <row r="9" spans="1:44" s="8" customFormat="1" ht="189" x14ac:dyDescent="0.25">
      <c r="A9" s="6" t="s">
        <v>30</v>
      </c>
      <c r="B9" s="17" t="s">
        <v>868</v>
      </c>
      <c r="C9" s="45" t="s">
        <v>372</v>
      </c>
      <c r="D9" s="17" t="s">
        <v>130</v>
      </c>
      <c r="E9" s="45" t="s">
        <v>372</v>
      </c>
      <c r="F9" s="420" t="s">
        <v>865</v>
      </c>
      <c r="G9" s="6" t="s">
        <v>131</v>
      </c>
      <c r="H9" s="1"/>
      <c r="I9" s="3"/>
      <c r="J9" s="13" t="s">
        <v>656</v>
      </c>
      <c r="K9" s="2" t="s">
        <v>873</v>
      </c>
      <c r="L9" s="1">
        <v>2</v>
      </c>
      <c r="M9" s="1" t="s">
        <v>871</v>
      </c>
      <c r="N9" s="2" t="s">
        <v>874</v>
      </c>
      <c r="O9" s="1">
        <v>125</v>
      </c>
      <c r="P9" s="1" t="s">
        <v>1031</v>
      </c>
      <c r="Q9" s="643" t="s">
        <v>1022</v>
      </c>
      <c r="R9" s="1">
        <v>2</v>
      </c>
      <c r="S9" s="1" t="s">
        <v>1021</v>
      </c>
      <c r="T9" s="643" t="s">
        <v>1023</v>
      </c>
      <c r="U9" s="1">
        <v>0.17</v>
      </c>
      <c r="V9" s="1"/>
      <c r="W9" s="1"/>
      <c r="X9" s="1"/>
      <c r="Y9" s="544"/>
      <c r="Z9" s="544"/>
      <c r="AA9" s="544"/>
      <c r="AB9" s="544"/>
      <c r="AC9" s="544"/>
      <c r="AD9" s="551"/>
    </row>
    <row r="10" spans="1:44" s="8" customFormat="1" ht="222.75" customHeight="1" x14ac:dyDescent="0.25">
      <c r="A10" s="101" t="s">
        <v>31</v>
      </c>
      <c r="B10" s="125" t="s">
        <v>32</v>
      </c>
      <c r="C10" s="126"/>
      <c r="D10" s="126"/>
      <c r="E10" s="126"/>
      <c r="F10" s="127"/>
      <c r="G10" s="101"/>
      <c r="H10" s="126"/>
      <c r="I10" s="128"/>
      <c r="J10" s="129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88"/>
      <c r="W10" s="188"/>
      <c r="X10" s="188"/>
      <c r="Y10" s="544"/>
      <c r="Z10" s="544"/>
      <c r="AA10" s="544"/>
      <c r="AB10" s="544"/>
      <c r="AC10" s="544"/>
      <c r="AD10" s="551"/>
    </row>
    <row r="11" spans="1:44" s="8" customFormat="1" ht="112.5" customHeight="1" x14ac:dyDescent="0.25">
      <c r="A11" s="99" t="s">
        <v>33</v>
      </c>
      <c r="B11" s="103" t="s">
        <v>34</v>
      </c>
      <c r="C11" s="104"/>
      <c r="D11" s="104"/>
      <c r="E11" s="104"/>
      <c r="F11" s="105"/>
      <c r="G11" s="99"/>
      <c r="H11" s="104"/>
      <c r="I11" s="106"/>
      <c r="J11" s="107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544"/>
      <c r="Z11" s="544"/>
      <c r="AA11" s="544"/>
      <c r="AB11" s="544"/>
      <c r="AC11" s="544"/>
      <c r="AD11" s="551"/>
    </row>
    <row r="12" spans="1:44" s="8" customFormat="1" ht="99" customHeight="1" x14ac:dyDescent="0.25">
      <c r="A12" s="6" t="s">
        <v>841</v>
      </c>
      <c r="B12" s="17" t="s">
        <v>842</v>
      </c>
      <c r="C12" s="2" t="s">
        <v>129</v>
      </c>
      <c r="D12" s="2" t="s">
        <v>445</v>
      </c>
      <c r="E12" s="2" t="s">
        <v>824</v>
      </c>
      <c r="F12" s="4" t="s">
        <v>446</v>
      </c>
      <c r="G12" s="6" t="s">
        <v>131</v>
      </c>
      <c r="H12" s="1"/>
      <c r="I12" s="3"/>
      <c r="J12" s="13" t="s">
        <v>478</v>
      </c>
      <c r="K12" s="2" t="s">
        <v>854</v>
      </c>
      <c r="L12" s="1">
        <v>1</v>
      </c>
      <c r="M12" s="1" t="s">
        <v>838</v>
      </c>
      <c r="N12" s="2" t="s">
        <v>855</v>
      </c>
      <c r="O12" s="1">
        <v>3</v>
      </c>
      <c r="P12" s="1" t="s">
        <v>808</v>
      </c>
      <c r="Q12" s="2" t="s">
        <v>804</v>
      </c>
      <c r="R12" s="1">
        <v>128</v>
      </c>
      <c r="S12" s="1" t="s">
        <v>856</v>
      </c>
      <c r="T12" s="2" t="s">
        <v>840</v>
      </c>
      <c r="U12" s="1">
        <v>2</v>
      </c>
      <c r="V12" s="1"/>
      <c r="W12" s="1"/>
      <c r="X12" s="1"/>
      <c r="Y12" s="544"/>
      <c r="Z12" s="544"/>
      <c r="AA12" s="544"/>
      <c r="AB12" s="544"/>
      <c r="AC12" s="544"/>
      <c r="AD12" s="551"/>
    </row>
    <row r="13" spans="1:44" s="8" customFormat="1" ht="99" customHeight="1" x14ac:dyDescent="0.25">
      <c r="A13" s="6" t="s">
        <v>843</v>
      </c>
      <c r="B13" s="33" t="s">
        <v>844</v>
      </c>
      <c r="C13" s="45" t="s">
        <v>436</v>
      </c>
      <c r="D13" s="45" t="s">
        <v>445</v>
      </c>
      <c r="E13" s="45" t="s">
        <v>827</v>
      </c>
      <c r="F13" s="20" t="s">
        <v>446</v>
      </c>
      <c r="G13" s="46" t="s">
        <v>131</v>
      </c>
      <c r="H13" s="23"/>
      <c r="I13" s="57"/>
      <c r="J13" s="13" t="s">
        <v>478</v>
      </c>
      <c r="K13" s="2" t="s">
        <v>479</v>
      </c>
      <c r="L13" s="1">
        <v>1</v>
      </c>
      <c r="M13" s="1" t="s">
        <v>838</v>
      </c>
      <c r="N13" s="2" t="s">
        <v>857</v>
      </c>
      <c r="O13" s="1">
        <v>16</v>
      </c>
      <c r="P13" s="1" t="s">
        <v>808</v>
      </c>
      <c r="Q13" s="2" t="s">
        <v>804</v>
      </c>
      <c r="R13" s="1">
        <v>131</v>
      </c>
      <c r="S13" s="1" t="s">
        <v>856</v>
      </c>
      <c r="T13" s="2" t="s">
        <v>840</v>
      </c>
      <c r="U13" s="1">
        <v>2</v>
      </c>
      <c r="V13" s="1"/>
      <c r="W13" s="1"/>
      <c r="X13" s="1"/>
      <c r="Y13" s="544"/>
      <c r="Z13" s="544"/>
      <c r="AA13" s="544"/>
      <c r="AB13" s="544"/>
      <c r="AC13" s="544"/>
      <c r="AD13" s="551"/>
    </row>
    <row r="14" spans="1:44" s="8" customFormat="1" ht="99" customHeight="1" x14ac:dyDescent="0.25">
      <c r="A14" s="6" t="s">
        <v>845</v>
      </c>
      <c r="B14" s="33" t="s">
        <v>444</v>
      </c>
      <c r="C14" s="45" t="s">
        <v>153</v>
      </c>
      <c r="D14" s="45" t="s">
        <v>445</v>
      </c>
      <c r="E14" s="45" t="s">
        <v>154</v>
      </c>
      <c r="F14" s="317" t="s">
        <v>446</v>
      </c>
      <c r="G14" s="318" t="s">
        <v>131</v>
      </c>
      <c r="H14" s="47" t="s">
        <v>107</v>
      </c>
      <c r="I14" s="402"/>
      <c r="J14" s="570" t="s">
        <v>478</v>
      </c>
      <c r="K14" s="2" t="s">
        <v>479</v>
      </c>
      <c r="L14" s="1">
        <v>1</v>
      </c>
      <c r="M14" s="1" t="s">
        <v>858</v>
      </c>
      <c r="N14" s="2" t="s">
        <v>855</v>
      </c>
      <c r="O14" s="1">
        <v>35</v>
      </c>
      <c r="P14" s="1" t="s">
        <v>808</v>
      </c>
      <c r="Q14" s="2" t="s">
        <v>804</v>
      </c>
      <c r="R14" s="265">
        <v>176</v>
      </c>
      <c r="S14" s="1"/>
      <c r="T14" s="1"/>
      <c r="U14" s="1"/>
      <c r="V14" s="1"/>
      <c r="W14" s="1"/>
      <c r="X14" s="1"/>
      <c r="Y14" s="544"/>
      <c r="Z14" s="544"/>
      <c r="AA14" s="544"/>
      <c r="AB14" s="544"/>
      <c r="AC14" s="544"/>
      <c r="AD14" s="551"/>
    </row>
    <row r="15" spans="1:44" s="8" customFormat="1" ht="99" customHeight="1" x14ac:dyDescent="0.25">
      <c r="A15" s="6" t="s">
        <v>847</v>
      </c>
      <c r="B15" s="33" t="s">
        <v>448</v>
      </c>
      <c r="C15" s="45" t="s">
        <v>153</v>
      </c>
      <c r="D15" s="45" t="s">
        <v>445</v>
      </c>
      <c r="E15" s="45" t="s">
        <v>154</v>
      </c>
      <c r="F15" s="317" t="s">
        <v>446</v>
      </c>
      <c r="G15" s="318" t="s">
        <v>131</v>
      </c>
      <c r="H15" s="47" t="s">
        <v>107</v>
      </c>
      <c r="I15" s="170"/>
      <c r="J15" s="13" t="s">
        <v>478</v>
      </c>
      <c r="K15" s="2" t="s">
        <v>479</v>
      </c>
      <c r="L15" s="1">
        <v>1</v>
      </c>
      <c r="M15" s="1" t="s">
        <v>858</v>
      </c>
      <c r="N15" s="2" t="s">
        <v>855</v>
      </c>
      <c r="O15" s="1">
        <v>80</v>
      </c>
      <c r="P15" s="1" t="s">
        <v>808</v>
      </c>
      <c r="Q15" s="2" t="s">
        <v>804</v>
      </c>
      <c r="R15" s="265">
        <v>150</v>
      </c>
      <c r="S15" s="1"/>
      <c r="T15" s="1"/>
      <c r="U15" s="1"/>
      <c r="V15" s="1"/>
      <c r="W15" s="1"/>
      <c r="X15" s="1"/>
      <c r="Y15" s="544"/>
      <c r="Z15" s="544"/>
      <c r="AA15" s="544"/>
      <c r="AB15" s="544"/>
      <c r="AC15" s="544"/>
      <c r="AD15" s="551"/>
    </row>
    <row r="16" spans="1:44" s="8" customFormat="1" ht="110.25" x14ac:dyDescent="0.25">
      <c r="A16" s="6" t="s">
        <v>848</v>
      </c>
      <c r="B16" s="33" t="s">
        <v>859</v>
      </c>
      <c r="C16" s="45" t="s">
        <v>398</v>
      </c>
      <c r="D16" s="45" t="s">
        <v>445</v>
      </c>
      <c r="E16" s="45" t="s">
        <v>148</v>
      </c>
      <c r="F16" s="317" t="s">
        <v>446</v>
      </c>
      <c r="G16" s="318" t="s">
        <v>131</v>
      </c>
      <c r="H16" s="23"/>
      <c r="I16" s="57"/>
      <c r="J16" s="13" t="s">
        <v>478</v>
      </c>
      <c r="K16" s="2" t="s">
        <v>860</v>
      </c>
      <c r="L16" s="1">
        <v>1</v>
      </c>
      <c r="M16" s="1" t="s">
        <v>838</v>
      </c>
      <c r="N16" s="2" t="s">
        <v>855</v>
      </c>
      <c r="O16" s="1">
        <v>10</v>
      </c>
      <c r="P16" s="1" t="s">
        <v>808</v>
      </c>
      <c r="Q16" s="2" t="s">
        <v>804</v>
      </c>
      <c r="R16" s="1">
        <v>61</v>
      </c>
      <c r="S16" s="1"/>
      <c r="T16" s="399"/>
      <c r="U16" s="399"/>
      <c r="V16" s="399"/>
      <c r="W16" s="2"/>
      <c r="X16" s="1"/>
      <c r="Y16" s="544"/>
      <c r="Z16" s="544"/>
      <c r="AA16" s="544"/>
      <c r="AB16" s="544"/>
      <c r="AC16" s="544"/>
      <c r="AD16" s="551"/>
    </row>
    <row r="17" spans="1:30" s="8" customFormat="1" ht="94.5" x14ac:dyDescent="0.25">
      <c r="A17" s="6" t="s">
        <v>850</v>
      </c>
      <c r="B17" s="33" t="s">
        <v>1036</v>
      </c>
      <c r="C17" s="45" t="s">
        <v>372</v>
      </c>
      <c r="D17" s="34" t="s">
        <v>445</v>
      </c>
      <c r="E17" s="45" t="s">
        <v>372</v>
      </c>
      <c r="F17" s="20" t="s">
        <v>446</v>
      </c>
      <c r="G17" s="6" t="s">
        <v>131</v>
      </c>
      <c r="H17" s="15"/>
      <c r="I17" s="57"/>
      <c r="J17" s="13" t="s">
        <v>478</v>
      </c>
      <c r="K17" s="2" t="s">
        <v>479</v>
      </c>
      <c r="L17" s="1">
        <v>1</v>
      </c>
      <c r="M17" s="1" t="s">
        <v>838</v>
      </c>
      <c r="N17" s="2" t="s">
        <v>861</v>
      </c>
      <c r="O17" s="1">
        <v>5</v>
      </c>
      <c r="P17" s="1" t="s">
        <v>808</v>
      </c>
      <c r="Q17" s="2" t="s">
        <v>804</v>
      </c>
      <c r="R17" s="1">
        <v>138</v>
      </c>
      <c r="S17" s="1" t="s">
        <v>862</v>
      </c>
      <c r="T17" s="2" t="s">
        <v>840</v>
      </c>
      <c r="U17" s="1">
        <v>2</v>
      </c>
      <c r="V17" s="1"/>
      <c r="W17" s="1"/>
      <c r="X17" s="1"/>
      <c r="Y17" s="544"/>
      <c r="Z17" s="544"/>
      <c r="AA17" s="544"/>
      <c r="AB17" s="544"/>
      <c r="AC17" s="544"/>
      <c r="AD17" s="551"/>
    </row>
    <row r="18" spans="1:30" s="8" customFormat="1" ht="102.75" customHeight="1" thickBot="1" x14ac:dyDescent="0.3">
      <c r="A18" s="51" t="s">
        <v>851</v>
      </c>
      <c r="B18" s="52" t="s">
        <v>853</v>
      </c>
      <c r="C18" s="52" t="s">
        <v>359</v>
      </c>
      <c r="D18" s="52" t="s">
        <v>445</v>
      </c>
      <c r="E18" s="52" t="s">
        <v>361</v>
      </c>
      <c r="F18" s="560" t="s">
        <v>446</v>
      </c>
      <c r="G18" s="406" t="s">
        <v>131</v>
      </c>
      <c r="H18" s="222"/>
      <c r="I18" s="581"/>
      <c r="J18" s="13" t="s">
        <v>478</v>
      </c>
      <c r="K18" s="2" t="s">
        <v>479</v>
      </c>
      <c r="L18" s="1">
        <v>1</v>
      </c>
      <c r="M18" s="1" t="s">
        <v>838</v>
      </c>
      <c r="N18" s="2" t="s">
        <v>855</v>
      </c>
      <c r="O18" s="1">
        <v>5</v>
      </c>
      <c r="P18" s="1" t="s">
        <v>808</v>
      </c>
      <c r="Q18" s="2" t="s">
        <v>804</v>
      </c>
      <c r="R18" s="1">
        <v>180</v>
      </c>
      <c r="S18" s="1" t="s">
        <v>863</v>
      </c>
      <c r="T18" s="2" t="s">
        <v>840</v>
      </c>
      <c r="U18" s="1">
        <v>3</v>
      </c>
      <c r="V18" s="1"/>
      <c r="W18" s="1"/>
      <c r="X18" s="1"/>
      <c r="Y18" s="544"/>
      <c r="Z18" s="544"/>
      <c r="AA18" s="544"/>
      <c r="AB18" s="544"/>
      <c r="AC18" s="544"/>
      <c r="AD18" s="551"/>
    </row>
    <row r="19" spans="1:30" s="8" customFormat="1" ht="99" customHeight="1" x14ac:dyDescent="0.25">
      <c r="A19" s="99" t="s">
        <v>35</v>
      </c>
      <c r="B19" s="103" t="s">
        <v>36</v>
      </c>
      <c r="C19" s="104"/>
      <c r="D19" s="104"/>
      <c r="E19" s="104"/>
      <c r="F19" s="105"/>
      <c r="G19" s="99"/>
      <c r="H19" s="104"/>
      <c r="I19" s="106"/>
      <c r="J19" s="107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544"/>
      <c r="Z19" s="544"/>
      <c r="AA19" s="544"/>
      <c r="AB19" s="544"/>
      <c r="AC19" s="544"/>
      <c r="AD19" s="551"/>
    </row>
    <row r="20" spans="1:30" s="8" customFormat="1" ht="99" customHeight="1" x14ac:dyDescent="0.25">
      <c r="A20" s="6" t="s">
        <v>822</v>
      </c>
      <c r="B20" s="2" t="s">
        <v>823</v>
      </c>
      <c r="C20" s="2" t="s">
        <v>129</v>
      </c>
      <c r="D20" s="2" t="s">
        <v>445</v>
      </c>
      <c r="E20" s="2" t="s">
        <v>824</v>
      </c>
      <c r="F20" s="4" t="s">
        <v>449</v>
      </c>
      <c r="G20" s="6" t="s">
        <v>131</v>
      </c>
      <c r="H20" s="1"/>
      <c r="I20" s="3"/>
      <c r="J20" s="13" t="s">
        <v>480</v>
      </c>
      <c r="K20" s="2" t="s">
        <v>481</v>
      </c>
      <c r="L20" s="1">
        <v>1</v>
      </c>
      <c r="M20" s="1" t="s">
        <v>808</v>
      </c>
      <c r="N20" s="2" t="s">
        <v>804</v>
      </c>
      <c r="O20" s="1">
        <v>540</v>
      </c>
      <c r="P20" s="1"/>
      <c r="Q20" s="1"/>
      <c r="R20" s="1"/>
      <c r="S20" s="1"/>
      <c r="T20" s="1"/>
      <c r="U20" s="1"/>
      <c r="V20" s="1"/>
      <c r="W20" s="1"/>
      <c r="X20" s="1"/>
      <c r="Y20" s="544"/>
      <c r="Z20" s="544"/>
      <c r="AA20" s="544"/>
      <c r="AB20" s="544"/>
      <c r="AC20" s="544"/>
      <c r="AD20" s="551"/>
    </row>
    <row r="21" spans="1:30" s="8" customFormat="1" ht="93.75" customHeight="1" x14ac:dyDescent="0.25">
      <c r="A21" s="6" t="s">
        <v>825</v>
      </c>
      <c r="B21" s="33" t="s">
        <v>826</v>
      </c>
      <c r="C21" s="34" t="s">
        <v>436</v>
      </c>
      <c r="D21" s="34" t="s">
        <v>445</v>
      </c>
      <c r="E21" s="34" t="s">
        <v>827</v>
      </c>
      <c r="F21" s="20" t="s">
        <v>449</v>
      </c>
      <c r="G21" s="46" t="s">
        <v>131</v>
      </c>
      <c r="H21" s="23"/>
      <c r="I21" s="37"/>
      <c r="J21" s="13" t="s">
        <v>480</v>
      </c>
      <c r="K21" s="2" t="s">
        <v>481</v>
      </c>
      <c r="L21" s="1">
        <v>1</v>
      </c>
      <c r="M21" s="1" t="s">
        <v>836</v>
      </c>
      <c r="N21" s="2" t="s">
        <v>804</v>
      </c>
      <c r="O21" s="1">
        <v>513</v>
      </c>
      <c r="P21" s="1"/>
      <c r="Q21" s="1"/>
      <c r="R21" s="1"/>
      <c r="S21" s="1"/>
      <c r="T21" s="1"/>
      <c r="U21" s="1"/>
      <c r="V21" s="1"/>
      <c r="W21" s="1"/>
      <c r="X21" s="1"/>
      <c r="Y21" s="544"/>
      <c r="Z21" s="544"/>
      <c r="AA21" s="544"/>
      <c r="AB21" s="544"/>
      <c r="AC21" s="544"/>
      <c r="AD21" s="551"/>
    </row>
    <row r="22" spans="1:30" s="8" customFormat="1" ht="93.75" customHeight="1" x14ac:dyDescent="0.25">
      <c r="A22" s="6" t="s">
        <v>828</v>
      </c>
      <c r="B22" s="33" t="s">
        <v>829</v>
      </c>
      <c r="C22" s="45" t="s">
        <v>153</v>
      </c>
      <c r="D22" s="45" t="s">
        <v>445</v>
      </c>
      <c r="E22" s="45" t="s">
        <v>154</v>
      </c>
      <c r="F22" s="317" t="s">
        <v>449</v>
      </c>
      <c r="G22" s="318" t="s">
        <v>131</v>
      </c>
      <c r="H22" s="47" t="s">
        <v>107</v>
      </c>
      <c r="I22" s="57"/>
      <c r="J22" s="13" t="s">
        <v>480</v>
      </c>
      <c r="K22" s="2" t="s">
        <v>481</v>
      </c>
      <c r="L22" s="1">
        <v>1</v>
      </c>
      <c r="M22" s="1" t="s">
        <v>836</v>
      </c>
      <c r="N22" s="2" t="s">
        <v>804</v>
      </c>
      <c r="O22" s="1">
        <v>582</v>
      </c>
      <c r="P22" s="1"/>
      <c r="Q22" s="1"/>
      <c r="R22" s="1"/>
      <c r="S22" s="1"/>
      <c r="T22" s="1"/>
      <c r="U22" s="1"/>
      <c r="V22" s="1"/>
      <c r="W22" s="1"/>
      <c r="X22" s="1"/>
      <c r="Y22" s="544"/>
      <c r="Z22" s="544"/>
      <c r="AA22" s="544"/>
      <c r="AB22" s="544"/>
      <c r="AC22" s="544"/>
      <c r="AD22" s="551"/>
    </row>
    <row r="23" spans="1:30" s="8" customFormat="1" ht="93.75" customHeight="1" x14ac:dyDescent="0.25">
      <c r="A23" s="6" t="s">
        <v>830</v>
      </c>
      <c r="B23" s="2" t="s">
        <v>831</v>
      </c>
      <c r="C23" s="45" t="s">
        <v>398</v>
      </c>
      <c r="D23" s="45" t="s">
        <v>445</v>
      </c>
      <c r="E23" s="45" t="s">
        <v>739</v>
      </c>
      <c r="F23" s="317" t="s">
        <v>449</v>
      </c>
      <c r="G23" s="12" t="s">
        <v>131</v>
      </c>
      <c r="H23" s="382"/>
      <c r="I23" s="582"/>
      <c r="J23" s="13" t="s">
        <v>480</v>
      </c>
      <c r="K23" s="2" t="s">
        <v>481</v>
      </c>
      <c r="L23" s="1">
        <v>2</v>
      </c>
      <c r="M23" s="1" t="s">
        <v>808</v>
      </c>
      <c r="N23" s="2" t="s">
        <v>804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2"/>
      <c r="Y23" s="544"/>
      <c r="Z23" s="544"/>
      <c r="AA23" s="544"/>
      <c r="AB23" s="544"/>
      <c r="AC23" s="544"/>
      <c r="AD23" s="551"/>
    </row>
    <row r="24" spans="1:30" s="8" customFormat="1" ht="78.75" x14ac:dyDescent="0.25">
      <c r="A24" s="6" t="s">
        <v>832</v>
      </c>
      <c r="B24" s="33" t="s">
        <v>833</v>
      </c>
      <c r="C24" s="45" t="s">
        <v>372</v>
      </c>
      <c r="D24" s="34" t="s">
        <v>445</v>
      </c>
      <c r="E24" s="45" t="s">
        <v>372</v>
      </c>
      <c r="F24" s="20" t="s">
        <v>449</v>
      </c>
      <c r="G24" s="46" t="s">
        <v>131</v>
      </c>
      <c r="H24" s="23"/>
      <c r="I24" s="37"/>
      <c r="J24" s="13" t="s">
        <v>480</v>
      </c>
      <c r="K24" s="2" t="s">
        <v>481</v>
      </c>
      <c r="L24" s="1">
        <v>1</v>
      </c>
      <c r="M24" s="1" t="s">
        <v>808</v>
      </c>
      <c r="N24" s="2" t="s">
        <v>804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1"/>
      <c r="Y24" s="544"/>
      <c r="Z24" s="544"/>
      <c r="AA24" s="544"/>
      <c r="AB24" s="544"/>
      <c r="AC24" s="544"/>
      <c r="AD24" s="551"/>
    </row>
    <row r="25" spans="1:30" s="8" customFormat="1" ht="91.5" customHeight="1" thickBot="1" x14ac:dyDescent="0.3">
      <c r="A25" s="6" t="s">
        <v>834</v>
      </c>
      <c r="B25" s="54" t="s">
        <v>835</v>
      </c>
      <c r="C25" s="54" t="s">
        <v>359</v>
      </c>
      <c r="D25" s="52" t="s">
        <v>445</v>
      </c>
      <c r="E25" s="54" t="s">
        <v>361</v>
      </c>
      <c r="F25" s="560" t="s">
        <v>449</v>
      </c>
      <c r="G25" s="583" t="s">
        <v>131</v>
      </c>
      <c r="H25" s="383"/>
      <c r="I25" s="584"/>
      <c r="J25" s="58" t="s">
        <v>480</v>
      </c>
      <c r="K25" s="11" t="s">
        <v>481</v>
      </c>
      <c r="L25" s="16">
        <v>2</v>
      </c>
      <c r="M25" s="16" t="s">
        <v>808</v>
      </c>
      <c r="N25" s="11" t="s">
        <v>804</v>
      </c>
      <c r="O25" s="16">
        <v>870</v>
      </c>
      <c r="P25" s="382"/>
      <c r="Q25" s="382"/>
      <c r="R25" s="382"/>
      <c r="S25" s="382"/>
      <c r="T25" s="382"/>
      <c r="U25" s="382"/>
      <c r="V25" s="382"/>
      <c r="W25" s="382"/>
      <c r="X25" s="382"/>
      <c r="Y25" s="544"/>
      <c r="Z25" s="544"/>
      <c r="AA25" s="544"/>
      <c r="AB25" s="544"/>
      <c r="AC25" s="544"/>
      <c r="AD25" s="551"/>
    </row>
    <row r="26" spans="1:30" s="8" customFormat="1" ht="99.75" customHeight="1" x14ac:dyDescent="0.25">
      <c r="A26" s="99" t="s">
        <v>37</v>
      </c>
      <c r="B26" s="103" t="s">
        <v>38</v>
      </c>
      <c r="C26" s="104"/>
      <c r="D26" s="104"/>
      <c r="E26" s="104"/>
      <c r="F26" s="105"/>
      <c r="G26" s="99"/>
      <c r="H26" s="104"/>
      <c r="I26" s="106"/>
      <c r="J26" s="107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544"/>
      <c r="Z26" s="544"/>
      <c r="AA26" s="544"/>
      <c r="AB26" s="544"/>
      <c r="AC26" s="544"/>
      <c r="AD26" s="551"/>
    </row>
    <row r="27" spans="1:30" s="8" customFormat="1" ht="219.75" customHeight="1" x14ac:dyDescent="0.25">
      <c r="A27" s="6" t="s">
        <v>39</v>
      </c>
      <c r="B27" s="2" t="s">
        <v>810</v>
      </c>
      <c r="C27" s="2" t="s">
        <v>129</v>
      </c>
      <c r="D27" s="2" t="s">
        <v>445</v>
      </c>
      <c r="E27" s="2" t="s">
        <v>313</v>
      </c>
      <c r="F27" s="4" t="s">
        <v>362</v>
      </c>
      <c r="G27" s="6" t="s">
        <v>131</v>
      </c>
      <c r="H27" s="1" t="s">
        <v>107</v>
      </c>
      <c r="I27" s="3"/>
      <c r="J27" s="14" t="s">
        <v>428</v>
      </c>
      <c r="K27" s="2" t="s">
        <v>429</v>
      </c>
      <c r="L27" s="2">
        <v>2</v>
      </c>
      <c r="M27" s="1" t="s">
        <v>808</v>
      </c>
      <c r="N27" s="2" t="s">
        <v>804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1"/>
      <c r="Y27" s="544"/>
      <c r="Z27" s="544"/>
      <c r="AA27" s="544"/>
      <c r="AB27" s="544"/>
      <c r="AC27" s="544"/>
      <c r="AD27" s="551"/>
    </row>
    <row r="28" spans="1:30" s="8" customFormat="1" ht="171.75" customHeight="1" x14ac:dyDescent="0.25">
      <c r="A28" s="6" t="s">
        <v>371</v>
      </c>
      <c r="B28" s="17" t="s">
        <v>812</v>
      </c>
      <c r="C28" s="2" t="s">
        <v>436</v>
      </c>
      <c r="D28" s="2" t="s">
        <v>445</v>
      </c>
      <c r="E28" s="2" t="s">
        <v>314</v>
      </c>
      <c r="F28" s="4" t="s">
        <v>362</v>
      </c>
      <c r="G28" s="6" t="s">
        <v>131</v>
      </c>
      <c r="H28" s="1" t="s">
        <v>107</v>
      </c>
      <c r="I28" s="3"/>
      <c r="J28" s="13" t="s">
        <v>428</v>
      </c>
      <c r="K28" s="2" t="s">
        <v>429</v>
      </c>
      <c r="L28" s="1">
        <v>1</v>
      </c>
      <c r="M28" s="1" t="s">
        <v>808</v>
      </c>
      <c r="N28" s="2" t="s">
        <v>804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1"/>
      <c r="Y28" s="544"/>
      <c r="Z28" s="544"/>
      <c r="AA28" s="544"/>
      <c r="AB28" s="544"/>
      <c r="AC28" s="544"/>
      <c r="AD28" s="551"/>
    </row>
    <row r="29" spans="1:30" s="8" customFormat="1" ht="114.75" customHeight="1" x14ac:dyDescent="0.25">
      <c r="A29" s="6" t="s">
        <v>524</v>
      </c>
      <c r="B29" s="45" t="s">
        <v>806</v>
      </c>
      <c r="C29" s="34" t="s">
        <v>153</v>
      </c>
      <c r="D29" s="34" t="s">
        <v>445</v>
      </c>
      <c r="E29" s="34" t="s">
        <v>154</v>
      </c>
      <c r="F29" s="59" t="s">
        <v>450</v>
      </c>
      <c r="G29" s="46" t="s">
        <v>131</v>
      </c>
      <c r="H29" s="23" t="s">
        <v>107</v>
      </c>
      <c r="I29" s="37"/>
      <c r="J29" s="13" t="s">
        <v>428</v>
      </c>
      <c r="K29" s="2" t="s">
        <v>482</v>
      </c>
      <c r="L29" s="1">
        <v>2</v>
      </c>
      <c r="M29" s="1" t="s">
        <v>808</v>
      </c>
      <c r="N29" s="2" t="s">
        <v>804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1"/>
      <c r="Y29" s="544"/>
      <c r="Z29" s="544"/>
      <c r="AA29" s="544"/>
      <c r="AB29" s="544"/>
      <c r="AC29" s="544"/>
      <c r="AD29" s="551"/>
    </row>
    <row r="30" spans="1:30" s="8" customFormat="1" ht="201.75" customHeight="1" x14ac:dyDescent="0.25">
      <c r="A30" s="6" t="s">
        <v>525</v>
      </c>
      <c r="B30" s="17" t="s">
        <v>795</v>
      </c>
      <c r="C30" s="2" t="s">
        <v>372</v>
      </c>
      <c r="D30" s="2" t="s">
        <v>360</v>
      </c>
      <c r="E30" s="2" t="s">
        <v>370</v>
      </c>
      <c r="F30" s="4" t="s">
        <v>362</v>
      </c>
      <c r="G30" s="6" t="s">
        <v>131</v>
      </c>
      <c r="H30" s="1" t="s">
        <v>107</v>
      </c>
      <c r="I30" s="3"/>
      <c r="J30" s="2" t="s">
        <v>428</v>
      </c>
      <c r="K30" s="2" t="s">
        <v>429</v>
      </c>
      <c r="L30" s="1">
        <v>1</v>
      </c>
      <c r="M30" s="1" t="s">
        <v>808</v>
      </c>
      <c r="N30" s="2" t="s">
        <v>804</v>
      </c>
      <c r="O30" s="1">
        <v>300</v>
      </c>
      <c r="P30" s="2"/>
      <c r="Q30" s="2"/>
      <c r="R30" s="1"/>
      <c r="S30" s="1"/>
      <c r="T30" s="1"/>
      <c r="U30" s="1"/>
      <c r="V30" s="1"/>
      <c r="W30" s="1"/>
      <c r="X30" s="1"/>
      <c r="Y30" s="544"/>
      <c r="Z30" s="544"/>
      <c r="AA30" s="544"/>
      <c r="AB30" s="544"/>
      <c r="AC30" s="544"/>
      <c r="AD30" s="551"/>
    </row>
    <row r="31" spans="1:30" s="8" customFormat="1" ht="150.75" customHeight="1" x14ac:dyDescent="0.25">
      <c r="A31" s="6" t="s">
        <v>526</v>
      </c>
      <c r="B31" s="2" t="s">
        <v>790</v>
      </c>
      <c r="C31" s="2" t="s">
        <v>359</v>
      </c>
      <c r="D31" s="2" t="s">
        <v>360</v>
      </c>
      <c r="E31" s="2" t="s">
        <v>361</v>
      </c>
      <c r="F31" s="4" t="s">
        <v>362</v>
      </c>
      <c r="G31" s="6" t="s">
        <v>131</v>
      </c>
      <c r="H31" s="1" t="s">
        <v>107</v>
      </c>
      <c r="I31" s="3"/>
      <c r="J31" s="2" t="s">
        <v>428</v>
      </c>
      <c r="K31" s="2" t="s">
        <v>429</v>
      </c>
      <c r="L31" s="2">
        <v>4</v>
      </c>
      <c r="M31" s="1" t="s">
        <v>808</v>
      </c>
      <c r="N31" s="2" t="s">
        <v>804</v>
      </c>
      <c r="O31" s="2">
        <v>1300</v>
      </c>
      <c r="P31" s="1"/>
      <c r="Q31" s="2"/>
      <c r="R31" s="2"/>
      <c r="S31" s="2"/>
      <c r="T31" s="2"/>
      <c r="U31" s="1"/>
      <c r="V31" s="1"/>
      <c r="W31" s="1"/>
      <c r="X31" s="1"/>
      <c r="Y31" s="544"/>
      <c r="Z31" s="544"/>
      <c r="AA31" s="544"/>
      <c r="AB31" s="544"/>
      <c r="AC31" s="544"/>
      <c r="AD31" s="551"/>
    </row>
    <row r="32" spans="1:30" s="8" customFormat="1" ht="124.5" customHeight="1" x14ac:dyDescent="0.25">
      <c r="A32" s="6" t="s">
        <v>797</v>
      </c>
      <c r="B32" s="2" t="s">
        <v>798</v>
      </c>
      <c r="C32" s="2" t="s">
        <v>799</v>
      </c>
      <c r="D32" s="2" t="s">
        <v>360</v>
      </c>
      <c r="E32" s="2" t="s">
        <v>148</v>
      </c>
      <c r="F32" s="4" t="s">
        <v>362</v>
      </c>
      <c r="G32" s="6" t="s">
        <v>131</v>
      </c>
      <c r="H32" s="1"/>
      <c r="I32" s="3"/>
      <c r="J32" s="14" t="s">
        <v>803</v>
      </c>
      <c r="K32" s="2" t="s">
        <v>804</v>
      </c>
      <c r="L32" s="2">
        <v>210</v>
      </c>
      <c r="M32" s="2" t="s">
        <v>805</v>
      </c>
      <c r="N32" s="2" t="s">
        <v>429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1"/>
      <c r="Y32" s="544"/>
      <c r="Z32" s="544"/>
      <c r="AA32" s="544"/>
      <c r="AB32" s="544"/>
      <c r="AC32" s="544"/>
      <c r="AD32" s="551"/>
    </row>
    <row r="33" spans="1:30" s="8" customFormat="1" ht="141" customHeight="1" x14ac:dyDescent="0.25">
      <c r="A33" s="101" t="s">
        <v>40</v>
      </c>
      <c r="B33" s="125" t="s">
        <v>41</v>
      </c>
      <c r="C33" s="126"/>
      <c r="D33" s="126"/>
      <c r="E33" s="126"/>
      <c r="F33" s="127"/>
      <c r="G33" s="101"/>
      <c r="H33" s="126"/>
      <c r="I33" s="128"/>
      <c r="J33" s="129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88"/>
      <c r="W33" s="188"/>
      <c r="X33" s="188"/>
      <c r="Y33" s="544"/>
      <c r="Z33" s="544"/>
      <c r="AA33" s="544"/>
      <c r="AB33" s="544"/>
      <c r="AC33" s="544"/>
      <c r="AD33" s="551"/>
    </row>
    <row r="34" spans="1:30" s="8" customFormat="1" ht="124.5" customHeight="1" x14ac:dyDescent="0.25">
      <c r="A34" s="99" t="s">
        <v>42</v>
      </c>
      <c r="B34" s="103" t="s">
        <v>43</v>
      </c>
      <c r="C34" s="104"/>
      <c r="D34" s="104"/>
      <c r="E34" s="104"/>
      <c r="F34" s="105"/>
      <c r="G34" s="99"/>
      <c r="H34" s="104"/>
      <c r="I34" s="106"/>
      <c r="J34" s="107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544"/>
      <c r="Z34" s="544"/>
      <c r="AA34" s="544"/>
      <c r="AB34" s="544"/>
      <c r="AC34" s="544"/>
      <c r="AD34" s="551"/>
    </row>
    <row r="35" spans="1:30" s="8" customFormat="1" ht="63" x14ac:dyDescent="0.25">
      <c r="A35" s="6" t="s">
        <v>44</v>
      </c>
      <c r="B35" s="2" t="s">
        <v>510</v>
      </c>
      <c r="C35" s="2" t="s">
        <v>129</v>
      </c>
      <c r="D35" s="2" t="s">
        <v>399</v>
      </c>
      <c r="E35" s="2" t="s">
        <v>313</v>
      </c>
      <c r="F35" s="4" t="s">
        <v>400</v>
      </c>
      <c r="G35" s="6" t="s">
        <v>131</v>
      </c>
      <c r="H35" s="2"/>
      <c r="I35" s="10"/>
      <c r="J35" s="14" t="s">
        <v>383</v>
      </c>
      <c r="K35" s="2" t="s">
        <v>409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544"/>
      <c r="Z35" s="544"/>
      <c r="AA35" s="544"/>
      <c r="AB35" s="544"/>
      <c r="AC35" s="544"/>
      <c r="AD35" s="551"/>
    </row>
    <row r="36" spans="1:30" s="8" customFormat="1" ht="63" x14ac:dyDescent="0.25">
      <c r="A36" s="6" t="s">
        <v>527</v>
      </c>
      <c r="B36" s="2" t="s">
        <v>438</v>
      </c>
      <c r="C36" s="2" t="s">
        <v>436</v>
      </c>
      <c r="D36" s="2" t="s">
        <v>399</v>
      </c>
      <c r="E36" s="2" t="s">
        <v>314</v>
      </c>
      <c r="F36" s="4" t="s">
        <v>400</v>
      </c>
      <c r="G36" s="6" t="s">
        <v>131</v>
      </c>
      <c r="H36" s="1"/>
      <c r="I36" s="3"/>
      <c r="J36" s="13" t="s">
        <v>442</v>
      </c>
      <c r="K36" s="2" t="s">
        <v>430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44"/>
      <c r="Z36" s="544"/>
      <c r="AA36" s="544"/>
      <c r="AB36" s="544"/>
      <c r="AC36" s="544"/>
      <c r="AD36" s="551"/>
    </row>
    <row r="37" spans="1:30" s="8" customFormat="1" ht="63" x14ac:dyDescent="0.25">
      <c r="A37" s="6" t="s">
        <v>528</v>
      </c>
      <c r="B37" s="45" t="s">
        <v>451</v>
      </c>
      <c r="C37" s="34" t="s">
        <v>153</v>
      </c>
      <c r="D37" s="34" t="s">
        <v>399</v>
      </c>
      <c r="E37" s="34" t="s">
        <v>154</v>
      </c>
      <c r="F37" s="59" t="s">
        <v>231</v>
      </c>
      <c r="G37" s="46" t="s">
        <v>131</v>
      </c>
      <c r="H37" s="23"/>
      <c r="I37" s="37"/>
      <c r="J37" s="13" t="s">
        <v>383</v>
      </c>
      <c r="K37" s="17" t="s">
        <v>430</v>
      </c>
      <c r="L37" s="1">
        <v>71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44"/>
      <c r="Z37" s="544"/>
      <c r="AA37" s="544"/>
      <c r="AB37" s="544"/>
      <c r="AC37" s="544"/>
      <c r="AD37" s="551"/>
    </row>
    <row r="38" spans="1:30" s="49" customFormat="1" ht="63" x14ac:dyDescent="0.25">
      <c r="A38" s="6" t="s">
        <v>529</v>
      </c>
      <c r="B38" s="2" t="s">
        <v>397</v>
      </c>
      <c r="C38" s="2" t="s">
        <v>398</v>
      </c>
      <c r="D38" s="2" t="s">
        <v>399</v>
      </c>
      <c r="E38" s="2" t="s">
        <v>148</v>
      </c>
      <c r="F38" s="9" t="s">
        <v>400</v>
      </c>
      <c r="G38" s="12" t="s">
        <v>131</v>
      </c>
      <c r="H38" s="1"/>
      <c r="I38" s="3"/>
      <c r="J38" s="14" t="s">
        <v>383</v>
      </c>
      <c r="K38" s="2" t="s">
        <v>409</v>
      </c>
      <c r="L38" s="2">
        <v>24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545"/>
      <c r="Z38" s="545"/>
      <c r="AA38" s="545"/>
      <c r="AB38" s="545"/>
      <c r="AC38" s="545"/>
      <c r="AD38" s="552"/>
    </row>
    <row r="39" spans="1:30" s="49" customFormat="1" ht="63" x14ac:dyDescent="0.25">
      <c r="A39" s="6" t="s">
        <v>530</v>
      </c>
      <c r="B39" s="2" t="s">
        <v>628</v>
      </c>
      <c r="C39" s="2" t="s">
        <v>372</v>
      </c>
      <c r="D39" s="2" t="s">
        <v>399</v>
      </c>
      <c r="E39" s="2" t="s">
        <v>370</v>
      </c>
      <c r="F39" s="4" t="s">
        <v>379</v>
      </c>
      <c r="G39" s="6" t="s">
        <v>131</v>
      </c>
      <c r="H39" s="1"/>
      <c r="I39" s="3"/>
      <c r="J39" s="13" t="s">
        <v>383</v>
      </c>
      <c r="K39" s="2" t="s">
        <v>386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45"/>
      <c r="Z39" s="545"/>
      <c r="AA39" s="545"/>
      <c r="AB39" s="545"/>
      <c r="AC39" s="545"/>
      <c r="AD39" s="552"/>
    </row>
    <row r="40" spans="1:30" s="8" customFormat="1" ht="132.75" customHeight="1" x14ac:dyDescent="0.25">
      <c r="A40" s="6" t="s">
        <v>531</v>
      </c>
      <c r="B40" s="2" t="s">
        <v>420</v>
      </c>
      <c r="C40" s="2" t="s">
        <v>359</v>
      </c>
      <c r="D40" s="2" t="s">
        <v>399</v>
      </c>
      <c r="E40" s="2" t="s">
        <v>361</v>
      </c>
      <c r="F40" s="9" t="s">
        <v>400</v>
      </c>
      <c r="G40" s="12" t="s">
        <v>131</v>
      </c>
      <c r="H40" s="2"/>
      <c r="I40" s="10"/>
      <c r="J40" s="13" t="s">
        <v>383</v>
      </c>
      <c r="K40" s="17" t="s">
        <v>430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544"/>
      <c r="Z40" s="544"/>
      <c r="AA40" s="544"/>
      <c r="AB40" s="544"/>
      <c r="AC40" s="544"/>
      <c r="AD40" s="551"/>
    </row>
    <row r="41" spans="1:30" s="8" customFormat="1" ht="66" customHeight="1" x14ac:dyDescent="0.25">
      <c r="A41" s="99" t="s">
        <v>45</v>
      </c>
      <c r="B41" s="103" t="s">
        <v>46</v>
      </c>
      <c r="C41" s="104"/>
      <c r="D41" s="104"/>
      <c r="E41" s="104"/>
      <c r="F41" s="105"/>
      <c r="G41" s="99"/>
      <c r="H41" s="104"/>
      <c r="I41" s="106"/>
      <c r="J41" s="107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544"/>
      <c r="Z41" s="544"/>
      <c r="AA41" s="544"/>
      <c r="AB41" s="544"/>
      <c r="AC41" s="544"/>
      <c r="AD41" s="551"/>
    </row>
    <row r="42" spans="1:30" s="8" customFormat="1" ht="94.5" x14ac:dyDescent="0.25">
      <c r="A42" s="6" t="s">
        <v>47</v>
      </c>
      <c r="B42" s="2" t="s">
        <v>726</v>
      </c>
      <c r="C42" s="17" t="s">
        <v>129</v>
      </c>
      <c r="D42" s="34" t="s">
        <v>399</v>
      </c>
      <c r="E42" s="17" t="s">
        <v>313</v>
      </c>
      <c r="F42" s="59" t="s">
        <v>233</v>
      </c>
      <c r="G42" s="46" t="s">
        <v>131</v>
      </c>
      <c r="H42" s="1"/>
      <c r="I42" s="3"/>
      <c r="J42" s="13" t="s">
        <v>605</v>
      </c>
      <c r="K42" s="2" t="s">
        <v>740</v>
      </c>
      <c r="L42" s="1">
        <v>1</v>
      </c>
      <c r="M42" s="1" t="s">
        <v>741</v>
      </c>
      <c r="N42" s="2" t="s">
        <v>742</v>
      </c>
      <c r="O42" s="1">
        <v>35</v>
      </c>
      <c r="P42" s="1" t="s">
        <v>483</v>
      </c>
      <c r="Q42" s="2" t="s">
        <v>484</v>
      </c>
      <c r="R42" s="1">
        <v>25</v>
      </c>
      <c r="S42" s="1"/>
      <c r="T42" s="1"/>
      <c r="U42" s="1"/>
      <c r="V42" s="1"/>
      <c r="W42" s="1"/>
      <c r="X42" s="1"/>
      <c r="Y42" s="544"/>
      <c r="Z42" s="544"/>
      <c r="AA42" s="544"/>
      <c r="AB42" s="544"/>
      <c r="AC42" s="544"/>
      <c r="AD42" s="551"/>
    </row>
    <row r="43" spans="1:30" s="8" customFormat="1" ht="110.25" x14ac:dyDescent="0.25">
      <c r="A43" s="6" t="s">
        <v>727</v>
      </c>
      <c r="B43" s="17" t="s">
        <v>728</v>
      </c>
      <c r="C43" s="17" t="s">
        <v>436</v>
      </c>
      <c r="D43" s="45" t="s">
        <v>399</v>
      </c>
      <c r="E43" s="17" t="s">
        <v>729</v>
      </c>
      <c r="F43" s="317" t="s">
        <v>233</v>
      </c>
      <c r="G43" s="318" t="s">
        <v>131</v>
      </c>
      <c r="H43" s="47"/>
      <c r="I43" s="3"/>
      <c r="J43" s="13" t="s">
        <v>605</v>
      </c>
      <c r="K43" s="2" t="s">
        <v>606</v>
      </c>
      <c r="L43" s="1">
        <v>1</v>
      </c>
      <c r="M43" s="1" t="s">
        <v>741</v>
      </c>
      <c r="N43" s="2" t="s">
        <v>742</v>
      </c>
      <c r="O43" s="1">
        <v>13</v>
      </c>
      <c r="P43" s="1" t="s">
        <v>483</v>
      </c>
      <c r="Q43" s="2" t="s">
        <v>484</v>
      </c>
      <c r="R43" s="1">
        <v>10</v>
      </c>
      <c r="S43" s="1"/>
      <c r="T43" s="1"/>
      <c r="U43" s="1"/>
      <c r="V43" s="1"/>
      <c r="W43" s="1"/>
      <c r="X43" s="1"/>
      <c r="Y43" s="544"/>
      <c r="Z43" s="544"/>
      <c r="AA43" s="544"/>
      <c r="AB43" s="544"/>
      <c r="AC43" s="544"/>
      <c r="AD43" s="551"/>
    </row>
    <row r="44" spans="1:30" s="8" customFormat="1" ht="110.25" x14ac:dyDescent="0.25">
      <c r="A44" s="12" t="s">
        <v>730</v>
      </c>
      <c r="B44" s="33" t="s">
        <v>452</v>
      </c>
      <c r="C44" s="34" t="s">
        <v>453</v>
      </c>
      <c r="D44" s="34" t="s">
        <v>399</v>
      </c>
      <c r="E44" s="34" t="s">
        <v>154</v>
      </c>
      <c r="F44" s="20" t="s">
        <v>233</v>
      </c>
      <c r="G44" s="46" t="s">
        <v>131</v>
      </c>
      <c r="H44" s="23" t="s">
        <v>107</v>
      </c>
      <c r="I44" s="37"/>
      <c r="J44" s="13" t="s">
        <v>605</v>
      </c>
      <c r="K44" s="2" t="s">
        <v>606</v>
      </c>
      <c r="L44" s="1">
        <v>2</v>
      </c>
      <c r="M44" s="1" t="s">
        <v>741</v>
      </c>
      <c r="N44" s="2" t="s">
        <v>742</v>
      </c>
      <c r="O44" s="1">
        <v>147</v>
      </c>
      <c r="P44" s="1" t="s">
        <v>483</v>
      </c>
      <c r="Q44" s="2" t="s">
        <v>484</v>
      </c>
      <c r="R44" s="1">
        <v>91</v>
      </c>
      <c r="S44" s="1"/>
      <c r="T44" s="1"/>
      <c r="U44" s="1"/>
      <c r="V44" s="1"/>
      <c r="W44" s="1"/>
      <c r="X44" s="1"/>
      <c r="Y44" s="544"/>
      <c r="Z44" s="544"/>
      <c r="AA44" s="544"/>
      <c r="AB44" s="544"/>
      <c r="AC44" s="544"/>
      <c r="AD44" s="551"/>
    </row>
    <row r="45" spans="1:30" s="8" customFormat="1" ht="110.25" x14ac:dyDescent="0.25">
      <c r="A45" s="12" t="s">
        <v>732</v>
      </c>
      <c r="B45" s="17" t="s">
        <v>733</v>
      </c>
      <c r="C45" s="17" t="s">
        <v>734</v>
      </c>
      <c r="D45" s="34" t="s">
        <v>399</v>
      </c>
      <c r="E45" s="17" t="s">
        <v>370</v>
      </c>
      <c r="F45" s="20" t="s">
        <v>233</v>
      </c>
      <c r="G45" s="46" t="s">
        <v>131</v>
      </c>
      <c r="H45" s="23"/>
      <c r="I45" s="37"/>
      <c r="J45" s="13" t="s">
        <v>605</v>
      </c>
      <c r="K45" s="2" t="s">
        <v>606</v>
      </c>
      <c r="L45" s="1">
        <v>1</v>
      </c>
      <c r="M45" s="1" t="s">
        <v>741</v>
      </c>
      <c r="N45" s="2" t="s">
        <v>742</v>
      </c>
      <c r="O45" s="1">
        <v>120</v>
      </c>
      <c r="P45" s="1" t="s">
        <v>483</v>
      </c>
      <c r="Q45" s="2" t="s">
        <v>484</v>
      </c>
      <c r="R45" s="1">
        <v>40</v>
      </c>
      <c r="S45" s="1"/>
      <c r="T45" s="1"/>
      <c r="U45" s="1"/>
      <c r="V45" s="1"/>
      <c r="W45" s="1"/>
      <c r="X45" s="1"/>
      <c r="Y45" s="544"/>
      <c r="Z45" s="544"/>
      <c r="AA45" s="544"/>
      <c r="AB45" s="544"/>
      <c r="AC45" s="544"/>
      <c r="AD45" s="551"/>
    </row>
    <row r="46" spans="1:30" s="8" customFormat="1" ht="94.5" x14ac:dyDescent="0.25">
      <c r="A46" s="12" t="s">
        <v>735</v>
      </c>
      <c r="B46" s="17" t="s">
        <v>736</v>
      </c>
      <c r="C46" s="17" t="s">
        <v>737</v>
      </c>
      <c r="D46" s="45" t="s">
        <v>399</v>
      </c>
      <c r="E46" s="17" t="s">
        <v>148</v>
      </c>
      <c r="F46" s="317" t="s">
        <v>233</v>
      </c>
      <c r="G46" s="46" t="s">
        <v>131</v>
      </c>
      <c r="H46" s="23"/>
      <c r="I46" s="37"/>
      <c r="J46" s="13" t="s">
        <v>605</v>
      </c>
      <c r="K46" s="2" t="s">
        <v>740</v>
      </c>
      <c r="L46" s="190">
        <v>1</v>
      </c>
      <c r="M46" s="1" t="s">
        <v>741</v>
      </c>
      <c r="N46" s="2" t="s">
        <v>742</v>
      </c>
      <c r="O46" s="1">
        <v>36</v>
      </c>
      <c r="P46" s="1" t="s">
        <v>483</v>
      </c>
      <c r="Q46" s="2" t="s">
        <v>484</v>
      </c>
      <c r="R46" s="1">
        <v>22</v>
      </c>
      <c r="S46" s="1"/>
      <c r="T46" s="1"/>
      <c r="U46" s="1"/>
      <c r="V46" s="1"/>
      <c r="W46" s="1"/>
      <c r="X46" s="1"/>
      <c r="Y46" s="544"/>
      <c r="Z46" s="544"/>
      <c r="AA46" s="544"/>
      <c r="AB46" s="544"/>
      <c r="AC46" s="544"/>
      <c r="AD46" s="551"/>
    </row>
    <row r="47" spans="1:30" s="8" customFormat="1" ht="50.25" customHeight="1" x14ac:dyDescent="0.25">
      <c r="A47" s="101" t="s">
        <v>48</v>
      </c>
      <c r="B47" s="191" t="s">
        <v>49</v>
      </c>
      <c r="C47" s="192"/>
      <c r="D47" s="192"/>
      <c r="E47" s="192"/>
      <c r="F47" s="547"/>
      <c r="G47" s="585"/>
      <c r="H47" s="192"/>
      <c r="I47" s="543"/>
      <c r="J47" s="571"/>
      <c r="K47" s="192"/>
      <c r="L47" s="192"/>
      <c r="M47" s="192"/>
      <c r="N47" s="192"/>
      <c r="O47" s="192"/>
      <c r="P47" s="192"/>
      <c r="Q47" s="192"/>
      <c r="R47" s="192"/>
      <c r="S47" s="192"/>
      <c r="T47" s="126"/>
      <c r="U47" s="126"/>
      <c r="V47" s="188"/>
      <c r="W47" s="188"/>
      <c r="X47" s="188"/>
      <c r="Y47" s="544"/>
      <c r="Z47" s="544"/>
      <c r="AA47" s="544"/>
      <c r="AB47" s="544"/>
      <c r="AC47" s="544"/>
      <c r="AD47" s="551"/>
    </row>
    <row r="48" spans="1:30" s="8" customFormat="1" ht="98.25" customHeight="1" x14ac:dyDescent="0.25">
      <c r="A48" s="99" t="s">
        <v>50</v>
      </c>
      <c r="B48" s="103" t="s">
        <v>51</v>
      </c>
      <c r="C48" s="104"/>
      <c r="D48" s="104"/>
      <c r="E48" s="104"/>
      <c r="F48" s="105"/>
      <c r="G48" s="99"/>
      <c r="H48" s="104"/>
      <c r="I48" s="106"/>
      <c r="J48" s="107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544"/>
      <c r="Z48" s="544"/>
      <c r="AA48" s="544"/>
      <c r="AB48" s="544"/>
      <c r="AC48" s="544"/>
      <c r="AD48" s="551"/>
    </row>
    <row r="49" spans="1:30" s="8" customFormat="1" ht="157.5" x14ac:dyDescent="0.25">
      <c r="A49" s="6" t="s">
        <v>878</v>
      </c>
      <c r="B49" s="2" t="s">
        <v>879</v>
      </c>
      <c r="C49" s="2" t="s">
        <v>880</v>
      </c>
      <c r="D49" s="2" t="s">
        <v>881</v>
      </c>
      <c r="E49" s="2" t="s">
        <v>313</v>
      </c>
      <c r="F49" s="9" t="s">
        <v>882</v>
      </c>
      <c r="G49" s="12" t="s">
        <v>131</v>
      </c>
      <c r="H49" s="2"/>
      <c r="I49" s="10"/>
      <c r="J49" s="572" t="s">
        <v>901</v>
      </c>
      <c r="K49" s="2" t="s">
        <v>902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544"/>
      <c r="Z49" s="544"/>
      <c r="AA49" s="544"/>
      <c r="AB49" s="544"/>
      <c r="AC49" s="544"/>
      <c r="AD49" s="551"/>
    </row>
    <row r="50" spans="1:30" s="8" customFormat="1" ht="157.5" x14ac:dyDescent="0.25">
      <c r="A50" s="6" t="s">
        <v>884</v>
      </c>
      <c r="B50" s="17" t="s">
        <v>885</v>
      </c>
      <c r="C50" s="17" t="s">
        <v>436</v>
      </c>
      <c r="D50" s="17" t="s">
        <v>881</v>
      </c>
      <c r="E50" s="17" t="s">
        <v>314</v>
      </c>
      <c r="F50" s="420" t="s">
        <v>882</v>
      </c>
      <c r="G50" s="445" t="s">
        <v>131</v>
      </c>
      <c r="H50" s="1"/>
      <c r="I50" s="3"/>
      <c r="J50" s="13" t="s">
        <v>903</v>
      </c>
      <c r="K50" s="2" t="s">
        <v>902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44"/>
      <c r="Z50" s="544"/>
      <c r="AA50" s="544"/>
      <c r="AB50" s="544"/>
      <c r="AC50" s="544"/>
      <c r="AD50" s="551"/>
    </row>
    <row r="51" spans="1:30" s="8" customFormat="1" ht="157.5" x14ac:dyDescent="0.25">
      <c r="A51" s="6" t="s">
        <v>887</v>
      </c>
      <c r="B51" s="457" t="s">
        <v>888</v>
      </c>
      <c r="C51" s="458" t="s">
        <v>889</v>
      </c>
      <c r="D51" s="434" t="s">
        <v>881</v>
      </c>
      <c r="E51" s="434" t="s">
        <v>159</v>
      </c>
      <c r="F51" s="553" t="s">
        <v>882</v>
      </c>
      <c r="G51" s="6" t="s">
        <v>131</v>
      </c>
      <c r="H51" s="1"/>
      <c r="I51" s="3"/>
      <c r="J51" s="13" t="s">
        <v>903</v>
      </c>
      <c r="K51" s="374" t="s">
        <v>902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544"/>
      <c r="Z51" s="544"/>
      <c r="AA51" s="544"/>
      <c r="AB51" s="544"/>
      <c r="AC51" s="544"/>
      <c r="AD51" s="551"/>
    </row>
    <row r="52" spans="1:30" s="8" customFormat="1" ht="157.5" x14ac:dyDescent="0.25">
      <c r="A52" s="6" t="s">
        <v>891</v>
      </c>
      <c r="B52" s="17" t="s">
        <v>892</v>
      </c>
      <c r="C52" s="17" t="s">
        <v>893</v>
      </c>
      <c r="D52" s="17" t="s">
        <v>881</v>
      </c>
      <c r="E52" s="17" t="s">
        <v>148</v>
      </c>
      <c r="F52" s="452" t="s">
        <v>882</v>
      </c>
      <c r="G52" s="445" t="s">
        <v>131</v>
      </c>
      <c r="H52" s="1"/>
      <c r="I52" s="3"/>
      <c r="J52" s="13" t="s">
        <v>904</v>
      </c>
      <c r="K52" s="2" t="s">
        <v>902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544"/>
      <c r="Z52" s="544"/>
      <c r="AA52" s="544"/>
      <c r="AB52" s="544"/>
      <c r="AC52" s="544"/>
      <c r="AD52" s="551"/>
    </row>
    <row r="53" spans="1:30" s="8" customFormat="1" ht="157.5" x14ac:dyDescent="0.25">
      <c r="A53" s="6" t="s">
        <v>894</v>
      </c>
      <c r="B53" s="554" t="s">
        <v>895</v>
      </c>
      <c r="C53" s="17" t="s">
        <v>896</v>
      </c>
      <c r="D53" s="17" t="s">
        <v>881</v>
      </c>
      <c r="E53" s="17" t="s">
        <v>370</v>
      </c>
      <c r="F53" s="561" t="s">
        <v>882</v>
      </c>
      <c r="G53" s="586" t="s">
        <v>131</v>
      </c>
      <c r="H53" s="1"/>
      <c r="I53" s="3"/>
      <c r="J53" s="13" t="s">
        <v>903</v>
      </c>
      <c r="K53" s="2" t="s">
        <v>902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544"/>
      <c r="Z53" s="544"/>
      <c r="AA53" s="544"/>
      <c r="AB53" s="544"/>
      <c r="AC53" s="544"/>
      <c r="AD53" s="551"/>
    </row>
    <row r="54" spans="1:30" s="8" customFormat="1" ht="157.5" x14ac:dyDescent="0.25">
      <c r="A54" s="6" t="s">
        <v>897</v>
      </c>
      <c r="B54" s="17" t="s">
        <v>898</v>
      </c>
      <c r="C54" s="2" t="s">
        <v>899</v>
      </c>
      <c r="D54" s="2" t="s">
        <v>881</v>
      </c>
      <c r="E54" s="2" t="s">
        <v>361</v>
      </c>
      <c r="F54" s="9" t="s">
        <v>882</v>
      </c>
      <c r="G54" s="6" t="s">
        <v>131</v>
      </c>
      <c r="H54" s="1"/>
      <c r="I54" s="3"/>
      <c r="J54" s="13" t="s">
        <v>905</v>
      </c>
      <c r="K54" s="2" t="s">
        <v>902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544"/>
      <c r="Z54" s="544"/>
      <c r="AA54" s="544"/>
      <c r="AB54" s="544"/>
      <c r="AC54" s="544"/>
      <c r="AD54" s="551"/>
    </row>
    <row r="55" spans="1:30" s="8" customFormat="1" ht="129.75" customHeight="1" x14ac:dyDescent="0.25">
      <c r="A55" s="99" t="s">
        <v>52</v>
      </c>
      <c r="B55" s="103" t="s">
        <v>53</v>
      </c>
      <c r="C55" s="104"/>
      <c r="D55" s="104"/>
      <c r="E55" s="104"/>
      <c r="F55" s="105"/>
      <c r="G55" s="99"/>
      <c r="H55" s="104"/>
      <c r="I55" s="106"/>
      <c r="J55" s="107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544"/>
      <c r="Z55" s="544"/>
      <c r="AA55" s="544"/>
      <c r="AB55" s="544"/>
      <c r="AC55" s="544"/>
      <c r="AD55" s="551"/>
    </row>
    <row r="56" spans="1:30" s="8" customFormat="1" ht="204.75" x14ac:dyDescent="0.25">
      <c r="A56" s="6" t="s">
        <v>911</v>
      </c>
      <c r="B56" s="2" t="s">
        <v>917</v>
      </c>
      <c r="C56" s="2" t="s">
        <v>129</v>
      </c>
      <c r="D56" s="2" t="s">
        <v>881</v>
      </c>
      <c r="E56" s="2" t="s">
        <v>313</v>
      </c>
      <c r="F56" s="9" t="s">
        <v>918</v>
      </c>
      <c r="G56" s="12" t="s">
        <v>131</v>
      </c>
      <c r="H56" s="1"/>
      <c r="I56" s="3"/>
      <c r="J56" s="13" t="s">
        <v>930</v>
      </c>
      <c r="K56" s="2" t="s">
        <v>931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544"/>
      <c r="Z56" s="544"/>
      <c r="AA56" s="544"/>
      <c r="AB56" s="544"/>
      <c r="AC56" s="544"/>
      <c r="AD56" s="551"/>
    </row>
    <row r="57" spans="1:30" s="8" customFormat="1" ht="204.75" x14ac:dyDescent="0.25">
      <c r="A57" s="6" t="s">
        <v>912</v>
      </c>
      <c r="B57" s="17" t="s">
        <v>919</v>
      </c>
      <c r="C57" s="17" t="s">
        <v>436</v>
      </c>
      <c r="D57" s="17" t="s">
        <v>881</v>
      </c>
      <c r="E57" s="17" t="s">
        <v>314</v>
      </c>
      <c r="F57" s="452" t="s">
        <v>918</v>
      </c>
      <c r="G57" s="445" t="s">
        <v>131</v>
      </c>
      <c r="H57" s="1"/>
      <c r="I57" s="3"/>
      <c r="J57" s="13" t="s">
        <v>932</v>
      </c>
      <c r="K57" s="2" t="s">
        <v>933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44"/>
      <c r="Z57" s="544"/>
      <c r="AA57" s="544"/>
      <c r="AB57" s="544"/>
      <c r="AC57" s="544"/>
      <c r="AD57" s="551"/>
    </row>
    <row r="58" spans="1:30" s="8" customFormat="1" ht="173.25" x14ac:dyDescent="0.25">
      <c r="A58" s="6" t="s">
        <v>913</v>
      </c>
      <c r="B58" s="555" t="s">
        <v>920</v>
      </c>
      <c r="C58" s="374" t="s">
        <v>153</v>
      </c>
      <c r="D58" s="434" t="s">
        <v>921</v>
      </c>
      <c r="E58" s="434" t="s">
        <v>159</v>
      </c>
      <c r="F58" s="562" t="s">
        <v>925</v>
      </c>
      <c r="G58" s="6" t="s">
        <v>131</v>
      </c>
      <c r="H58" s="1"/>
      <c r="I58" s="3"/>
      <c r="J58" s="13" t="s">
        <v>932</v>
      </c>
      <c r="K58" s="467" t="s">
        <v>934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544"/>
      <c r="Z58" s="544"/>
      <c r="AA58" s="544"/>
      <c r="AB58" s="544"/>
      <c r="AC58" s="544"/>
      <c r="AD58" s="551"/>
    </row>
    <row r="59" spans="1:30" s="8" customFormat="1" ht="204.75" x14ac:dyDescent="0.25">
      <c r="A59" s="6" t="s">
        <v>914</v>
      </c>
      <c r="B59" s="17" t="s">
        <v>923</v>
      </c>
      <c r="C59" s="17" t="s">
        <v>398</v>
      </c>
      <c r="D59" s="17" t="s">
        <v>881</v>
      </c>
      <c r="E59" s="17" t="s">
        <v>148</v>
      </c>
      <c r="F59" s="420" t="s">
        <v>918</v>
      </c>
      <c r="G59" s="445" t="s">
        <v>131</v>
      </c>
      <c r="H59" s="1"/>
      <c r="I59" s="3"/>
      <c r="J59" s="13" t="s">
        <v>932</v>
      </c>
      <c r="K59" s="2" t="s">
        <v>933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544"/>
      <c r="Z59" s="544"/>
      <c r="AA59" s="544"/>
      <c r="AB59" s="544"/>
      <c r="AC59" s="544"/>
      <c r="AD59" s="551"/>
    </row>
    <row r="60" spans="1:30" s="8" customFormat="1" ht="189" x14ac:dyDescent="0.25">
      <c r="A60" s="6" t="s">
        <v>915</v>
      </c>
      <c r="B60" s="2" t="s">
        <v>924</v>
      </c>
      <c r="C60" s="261" t="s">
        <v>372</v>
      </c>
      <c r="D60" s="17" t="s">
        <v>881</v>
      </c>
      <c r="E60" s="261" t="s">
        <v>370</v>
      </c>
      <c r="F60" s="563" t="s">
        <v>925</v>
      </c>
      <c r="G60" s="6" t="s">
        <v>131</v>
      </c>
      <c r="H60" s="1"/>
      <c r="I60" s="3"/>
      <c r="J60" s="13" t="s">
        <v>932</v>
      </c>
      <c r="K60" s="135" t="s">
        <v>935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44"/>
      <c r="Z60" s="544"/>
      <c r="AA60" s="544"/>
      <c r="AB60" s="544"/>
      <c r="AC60" s="544"/>
      <c r="AD60" s="551"/>
    </row>
    <row r="61" spans="1:30" s="8" customFormat="1" ht="189" x14ac:dyDescent="0.25">
      <c r="A61" s="6" t="s">
        <v>916</v>
      </c>
      <c r="B61" s="17" t="s">
        <v>926</v>
      </c>
      <c r="C61" s="17" t="s">
        <v>927</v>
      </c>
      <c r="D61" s="209" t="s">
        <v>928</v>
      </c>
      <c r="E61" s="209" t="s">
        <v>361</v>
      </c>
      <c r="F61" s="452" t="s">
        <v>936</v>
      </c>
      <c r="G61" s="445" t="s">
        <v>131</v>
      </c>
      <c r="H61" s="556"/>
      <c r="I61" s="3"/>
      <c r="J61" s="573" t="s">
        <v>932</v>
      </c>
      <c r="K61" s="550" t="s">
        <v>937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44"/>
      <c r="Z61" s="544"/>
      <c r="AA61" s="544"/>
      <c r="AB61" s="544"/>
      <c r="AC61" s="544"/>
      <c r="AD61" s="551"/>
    </row>
    <row r="62" spans="1:30" s="8" customFormat="1" ht="94.5" x14ac:dyDescent="0.25">
      <c r="A62" s="476" t="s">
        <v>949</v>
      </c>
      <c r="B62" s="477" t="s">
        <v>948</v>
      </c>
      <c r="C62" s="477"/>
      <c r="D62" s="478"/>
      <c r="E62" s="478"/>
      <c r="F62" s="483"/>
      <c r="G62" s="484"/>
      <c r="H62" s="488"/>
      <c r="I62" s="485"/>
      <c r="J62" s="574"/>
      <c r="K62" s="489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544"/>
      <c r="Z62" s="544"/>
      <c r="AA62" s="544"/>
      <c r="AB62" s="544"/>
      <c r="AC62" s="544"/>
      <c r="AD62" s="551"/>
    </row>
    <row r="63" spans="1:30" s="8" customFormat="1" ht="141.75" x14ac:dyDescent="0.25">
      <c r="A63" s="493" t="s">
        <v>950</v>
      </c>
      <c r="B63" s="494" t="s">
        <v>951</v>
      </c>
      <c r="C63" s="494" t="s">
        <v>952</v>
      </c>
      <c r="D63" s="495" t="s">
        <v>881</v>
      </c>
      <c r="E63" s="495" t="s">
        <v>313</v>
      </c>
      <c r="F63" s="500" t="s">
        <v>261</v>
      </c>
      <c r="G63" s="501" t="s">
        <v>131</v>
      </c>
      <c r="H63" s="505"/>
      <c r="I63" s="502"/>
      <c r="J63" s="575" t="s">
        <v>997</v>
      </c>
      <c r="K63" s="506" t="s">
        <v>998</v>
      </c>
      <c r="L63" s="504">
        <v>16500</v>
      </c>
      <c r="M63" s="504" t="s">
        <v>660</v>
      </c>
      <c r="N63" s="495" t="s">
        <v>999</v>
      </c>
      <c r="O63" s="504">
        <v>1</v>
      </c>
      <c r="P63" s="504"/>
      <c r="Q63" s="504"/>
      <c r="R63" s="504"/>
      <c r="S63" s="504"/>
      <c r="T63" s="504"/>
      <c r="U63" s="504"/>
      <c r="V63" s="504"/>
      <c r="W63" s="504"/>
      <c r="X63" s="504"/>
      <c r="Y63" s="544"/>
      <c r="Z63" s="544"/>
      <c r="AA63" s="544"/>
      <c r="AB63" s="544"/>
      <c r="AC63" s="544"/>
      <c r="AD63" s="551"/>
    </row>
    <row r="64" spans="1:30" s="8" customFormat="1" ht="126" x14ac:dyDescent="0.25">
      <c r="A64" s="493" t="s">
        <v>953</v>
      </c>
      <c r="B64" s="494" t="s">
        <v>954</v>
      </c>
      <c r="C64" s="494" t="s">
        <v>955</v>
      </c>
      <c r="D64" s="495" t="s">
        <v>881</v>
      </c>
      <c r="E64" s="495" t="s">
        <v>313</v>
      </c>
      <c r="F64" s="500" t="s">
        <v>261</v>
      </c>
      <c r="G64" s="501" t="s">
        <v>131</v>
      </c>
      <c r="H64" s="505"/>
      <c r="I64" s="502"/>
      <c r="J64" s="575" t="s">
        <v>997</v>
      </c>
      <c r="K64" s="506" t="s">
        <v>998</v>
      </c>
      <c r="L64" s="504">
        <v>5000</v>
      </c>
      <c r="M64" s="504" t="s">
        <v>660</v>
      </c>
      <c r="N64" s="495" t="s">
        <v>999</v>
      </c>
      <c r="O64" s="504">
        <v>1</v>
      </c>
      <c r="P64" s="504"/>
      <c r="Q64" s="504"/>
      <c r="R64" s="504"/>
      <c r="S64" s="504"/>
      <c r="T64" s="504"/>
      <c r="U64" s="504"/>
      <c r="V64" s="504"/>
      <c r="W64" s="504"/>
      <c r="X64" s="504"/>
      <c r="Y64" s="544"/>
      <c r="Z64" s="544"/>
      <c r="AA64" s="544"/>
      <c r="AB64" s="544"/>
      <c r="AC64" s="544"/>
      <c r="AD64" s="551"/>
    </row>
    <row r="65" spans="1:30" s="8" customFormat="1" ht="126" x14ac:dyDescent="0.25">
      <c r="A65" s="493" t="s">
        <v>957</v>
      </c>
      <c r="B65" s="494" t="s">
        <v>958</v>
      </c>
      <c r="C65" s="494" t="s">
        <v>436</v>
      </c>
      <c r="D65" s="495" t="s">
        <v>881</v>
      </c>
      <c r="E65" s="495" t="s">
        <v>314</v>
      </c>
      <c r="F65" s="500" t="s">
        <v>261</v>
      </c>
      <c r="G65" s="501" t="s">
        <v>131</v>
      </c>
      <c r="H65" s="505"/>
      <c r="I65" s="502"/>
      <c r="J65" s="575" t="s">
        <v>997</v>
      </c>
      <c r="K65" s="506" t="s">
        <v>998</v>
      </c>
      <c r="L65" s="504">
        <v>16000</v>
      </c>
      <c r="M65" s="504" t="s">
        <v>660</v>
      </c>
      <c r="N65" s="495" t="s">
        <v>999</v>
      </c>
      <c r="O65" s="504">
        <v>1</v>
      </c>
      <c r="P65" s="504"/>
      <c r="Q65" s="504"/>
      <c r="R65" s="504"/>
      <c r="S65" s="504"/>
      <c r="T65" s="504"/>
      <c r="U65" s="504"/>
      <c r="V65" s="504"/>
      <c r="W65" s="504"/>
      <c r="X65" s="504"/>
      <c r="Y65" s="544"/>
      <c r="Z65" s="544"/>
      <c r="AA65" s="544"/>
      <c r="AB65" s="544"/>
      <c r="AC65" s="544"/>
      <c r="AD65" s="551"/>
    </row>
    <row r="66" spans="1:30" s="8" customFormat="1" ht="157.5" x14ac:dyDescent="0.25">
      <c r="A66" s="493" t="s">
        <v>960</v>
      </c>
      <c r="B66" s="494" t="s">
        <v>961</v>
      </c>
      <c r="C66" s="494" t="s">
        <v>962</v>
      </c>
      <c r="D66" s="495" t="s">
        <v>881</v>
      </c>
      <c r="E66" s="495" t="s">
        <v>159</v>
      </c>
      <c r="F66" s="500" t="s">
        <v>261</v>
      </c>
      <c r="G66" s="501" t="s">
        <v>131</v>
      </c>
      <c r="H66" s="505"/>
      <c r="I66" s="502"/>
      <c r="J66" s="575" t="s">
        <v>997</v>
      </c>
      <c r="K66" s="506" t="s">
        <v>998</v>
      </c>
      <c r="L66" s="504">
        <v>1990</v>
      </c>
      <c r="M66" s="504" t="s">
        <v>660</v>
      </c>
      <c r="N66" s="495" t="s">
        <v>999</v>
      </c>
      <c r="O66" s="504">
        <v>1</v>
      </c>
      <c r="P66" s="504"/>
      <c r="Q66" s="504"/>
      <c r="R66" s="504"/>
      <c r="S66" s="504"/>
      <c r="T66" s="504"/>
      <c r="U66" s="504"/>
      <c r="V66" s="504"/>
      <c r="W66" s="504"/>
      <c r="X66" s="504"/>
      <c r="Y66" s="544"/>
      <c r="Z66" s="544"/>
      <c r="AA66" s="544"/>
      <c r="AB66" s="544"/>
      <c r="AC66" s="544"/>
      <c r="AD66" s="551"/>
    </row>
    <row r="67" spans="1:30" s="8" customFormat="1" ht="126" x14ac:dyDescent="0.25">
      <c r="A67" s="493" t="s">
        <v>963</v>
      </c>
      <c r="B67" s="494" t="s">
        <v>964</v>
      </c>
      <c r="C67" s="494" t="s">
        <v>965</v>
      </c>
      <c r="D67" s="495" t="s">
        <v>881</v>
      </c>
      <c r="E67" s="495" t="s">
        <v>159</v>
      </c>
      <c r="F67" s="500" t="s">
        <v>261</v>
      </c>
      <c r="G67" s="501" t="s">
        <v>131</v>
      </c>
      <c r="H67" s="505"/>
      <c r="I67" s="502"/>
      <c r="J67" s="575" t="s">
        <v>997</v>
      </c>
      <c r="K67" s="506" t="s">
        <v>998</v>
      </c>
      <c r="L67" s="504">
        <v>1766</v>
      </c>
      <c r="M67" s="504" t="s">
        <v>660</v>
      </c>
      <c r="N67" s="495" t="s">
        <v>999</v>
      </c>
      <c r="O67" s="504">
        <v>1</v>
      </c>
      <c r="P67" s="504"/>
      <c r="Q67" s="504"/>
      <c r="R67" s="504"/>
      <c r="S67" s="504"/>
      <c r="T67" s="504"/>
      <c r="U67" s="504"/>
      <c r="V67" s="504"/>
      <c r="W67" s="504"/>
      <c r="X67" s="504"/>
      <c r="Y67" s="544"/>
      <c r="Z67" s="544"/>
      <c r="AA67" s="544"/>
      <c r="AB67" s="544"/>
      <c r="AC67" s="544"/>
      <c r="AD67" s="551"/>
    </row>
    <row r="68" spans="1:30" s="8" customFormat="1" ht="126" x14ac:dyDescent="0.25">
      <c r="A68" s="493" t="s">
        <v>966</v>
      </c>
      <c r="B68" s="494" t="s">
        <v>967</v>
      </c>
      <c r="C68" s="494" t="s">
        <v>968</v>
      </c>
      <c r="D68" s="495" t="s">
        <v>881</v>
      </c>
      <c r="E68" s="495" t="s">
        <v>159</v>
      </c>
      <c r="F68" s="500" t="s">
        <v>261</v>
      </c>
      <c r="G68" s="501" t="s">
        <v>131</v>
      </c>
      <c r="H68" s="505"/>
      <c r="I68" s="502"/>
      <c r="J68" s="575" t="s">
        <v>997</v>
      </c>
      <c r="K68" s="506" t="s">
        <v>998</v>
      </c>
      <c r="L68" s="504">
        <v>1487</v>
      </c>
      <c r="M68" s="504" t="s">
        <v>660</v>
      </c>
      <c r="N68" s="495" t="s">
        <v>999</v>
      </c>
      <c r="O68" s="504">
        <v>1</v>
      </c>
      <c r="P68" s="504"/>
      <c r="Q68" s="504"/>
      <c r="R68" s="504"/>
      <c r="S68" s="504"/>
      <c r="T68" s="504"/>
      <c r="U68" s="504"/>
      <c r="V68" s="504"/>
      <c r="W68" s="504"/>
      <c r="X68" s="504"/>
      <c r="Y68" s="544"/>
      <c r="Z68" s="544"/>
      <c r="AA68" s="544"/>
      <c r="AB68" s="544"/>
      <c r="AC68" s="544"/>
      <c r="AD68" s="551"/>
    </row>
    <row r="69" spans="1:30" s="8" customFormat="1" ht="126" x14ac:dyDescent="0.25">
      <c r="A69" s="493" t="s">
        <v>969</v>
      </c>
      <c r="B69" s="494" t="s">
        <v>970</v>
      </c>
      <c r="C69" s="494" t="s">
        <v>971</v>
      </c>
      <c r="D69" s="495" t="s">
        <v>881</v>
      </c>
      <c r="E69" s="495" t="s">
        <v>159</v>
      </c>
      <c r="F69" s="500" t="s">
        <v>261</v>
      </c>
      <c r="G69" s="501" t="s">
        <v>131</v>
      </c>
      <c r="H69" s="505"/>
      <c r="I69" s="502"/>
      <c r="J69" s="575" t="s">
        <v>997</v>
      </c>
      <c r="K69" s="506" t="s">
        <v>998</v>
      </c>
      <c r="L69" s="504">
        <v>19000</v>
      </c>
      <c r="M69" s="504" t="s">
        <v>660</v>
      </c>
      <c r="N69" s="495" t="s">
        <v>999</v>
      </c>
      <c r="O69" s="504">
        <v>1</v>
      </c>
      <c r="P69" s="504"/>
      <c r="Q69" s="504"/>
      <c r="R69" s="504"/>
      <c r="S69" s="504"/>
      <c r="T69" s="504"/>
      <c r="U69" s="504"/>
      <c r="V69" s="504"/>
      <c r="W69" s="504"/>
      <c r="X69" s="504"/>
      <c r="Y69" s="544"/>
      <c r="Z69" s="544"/>
      <c r="AA69" s="544"/>
      <c r="AB69" s="544"/>
      <c r="AC69" s="544"/>
      <c r="AD69" s="551"/>
    </row>
    <row r="70" spans="1:30" s="8" customFormat="1" ht="157.5" x14ac:dyDescent="0.25">
      <c r="A70" s="493" t="s">
        <v>972</v>
      </c>
      <c r="B70" s="494" t="s">
        <v>973</v>
      </c>
      <c r="C70" s="494" t="s">
        <v>974</v>
      </c>
      <c r="D70" s="495" t="s">
        <v>881</v>
      </c>
      <c r="E70" s="495" t="s">
        <v>159</v>
      </c>
      <c r="F70" s="500" t="s">
        <v>261</v>
      </c>
      <c r="G70" s="501" t="s">
        <v>131</v>
      </c>
      <c r="H70" s="505"/>
      <c r="I70" s="502"/>
      <c r="J70" s="575" t="s">
        <v>997</v>
      </c>
      <c r="K70" s="506" t="s">
        <v>998</v>
      </c>
      <c r="L70" s="504">
        <v>4560</v>
      </c>
      <c r="M70" s="504" t="s">
        <v>660</v>
      </c>
      <c r="N70" s="495" t="s">
        <v>999</v>
      </c>
      <c r="O70" s="504">
        <v>1</v>
      </c>
      <c r="P70" s="504"/>
      <c r="Q70" s="504"/>
      <c r="R70" s="504"/>
      <c r="S70" s="504"/>
      <c r="T70" s="504"/>
      <c r="U70" s="504"/>
      <c r="V70" s="504"/>
      <c r="W70" s="504"/>
      <c r="X70" s="504"/>
      <c r="Y70" s="544"/>
      <c r="Z70" s="544"/>
      <c r="AA70" s="544"/>
      <c r="AB70" s="544"/>
      <c r="AC70" s="544"/>
      <c r="AD70" s="551"/>
    </row>
    <row r="71" spans="1:30" s="8" customFormat="1" ht="173.25" x14ac:dyDescent="0.25">
      <c r="A71" s="493" t="s">
        <v>975</v>
      </c>
      <c r="B71" s="494" t="s">
        <v>976</v>
      </c>
      <c r="C71" s="494" t="s">
        <v>977</v>
      </c>
      <c r="D71" s="495" t="s">
        <v>881</v>
      </c>
      <c r="E71" s="495" t="s">
        <v>159</v>
      </c>
      <c r="F71" s="500" t="s">
        <v>261</v>
      </c>
      <c r="G71" s="501" t="s">
        <v>131</v>
      </c>
      <c r="H71" s="505"/>
      <c r="I71" s="502"/>
      <c r="J71" s="575" t="s">
        <v>997</v>
      </c>
      <c r="K71" s="506" t="s">
        <v>998</v>
      </c>
      <c r="L71" s="504">
        <v>7288</v>
      </c>
      <c r="M71" s="504" t="s">
        <v>660</v>
      </c>
      <c r="N71" s="495" t="s">
        <v>999</v>
      </c>
      <c r="O71" s="504">
        <v>1</v>
      </c>
      <c r="P71" s="504"/>
      <c r="Q71" s="504"/>
      <c r="R71" s="504"/>
      <c r="S71" s="504"/>
      <c r="T71" s="504"/>
      <c r="U71" s="504"/>
      <c r="V71" s="504"/>
      <c r="W71" s="504"/>
      <c r="X71" s="504"/>
      <c r="Y71" s="544"/>
      <c r="Z71" s="544"/>
      <c r="AA71" s="544"/>
      <c r="AB71" s="544"/>
      <c r="AC71" s="544"/>
      <c r="AD71" s="551"/>
    </row>
    <row r="72" spans="1:30" s="8" customFormat="1" ht="126" x14ac:dyDescent="0.25">
      <c r="A72" s="493" t="s">
        <v>978</v>
      </c>
      <c r="B72" s="494" t="s">
        <v>979</v>
      </c>
      <c r="C72" s="494" t="s">
        <v>980</v>
      </c>
      <c r="D72" s="495" t="s">
        <v>881</v>
      </c>
      <c r="E72" s="495" t="s">
        <v>148</v>
      </c>
      <c r="F72" s="500" t="s">
        <v>261</v>
      </c>
      <c r="G72" s="501" t="s">
        <v>131</v>
      </c>
      <c r="H72" s="505"/>
      <c r="I72" s="502"/>
      <c r="J72" s="575" t="s">
        <v>997</v>
      </c>
      <c r="K72" s="506" t="s">
        <v>998</v>
      </c>
      <c r="L72" s="504">
        <v>17596</v>
      </c>
      <c r="M72" s="504" t="s">
        <v>660</v>
      </c>
      <c r="N72" s="495" t="s">
        <v>999</v>
      </c>
      <c r="O72" s="504">
        <v>1</v>
      </c>
      <c r="P72" s="504"/>
      <c r="Q72" s="504"/>
      <c r="R72" s="504"/>
      <c r="S72" s="504"/>
      <c r="T72" s="504"/>
      <c r="U72" s="504"/>
      <c r="V72" s="504"/>
      <c r="W72" s="504"/>
      <c r="X72" s="504"/>
      <c r="Y72" s="544"/>
      <c r="Z72" s="544"/>
      <c r="AA72" s="544"/>
      <c r="AB72" s="544"/>
      <c r="AC72" s="544"/>
      <c r="AD72" s="551"/>
    </row>
    <row r="73" spans="1:30" s="8" customFormat="1" ht="141.75" x14ac:dyDescent="0.25">
      <c r="A73" s="493" t="s">
        <v>981</v>
      </c>
      <c r="B73" s="494" t="s">
        <v>982</v>
      </c>
      <c r="C73" s="494" t="s">
        <v>983</v>
      </c>
      <c r="D73" s="495" t="s">
        <v>881</v>
      </c>
      <c r="E73" s="495" t="s">
        <v>148</v>
      </c>
      <c r="F73" s="500" t="s">
        <v>261</v>
      </c>
      <c r="G73" s="501" t="s">
        <v>131</v>
      </c>
      <c r="H73" s="505"/>
      <c r="I73" s="502"/>
      <c r="J73" s="575" t="s">
        <v>997</v>
      </c>
      <c r="K73" s="506" t="s">
        <v>998</v>
      </c>
      <c r="L73" s="504">
        <v>1869</v>
      </c>
      <c r="M73" s="504" t="s">
        <v>660</v>
      </c>
      <c r="N73" s="495" t="s">
        <v>999</v>
      </c>
      <c r="O73" s="504">
        <v>1</v>
      </c>
      <c r="P73" s="504"/>
      <c r="Q73" s="504"/>
      <c r="R73" s="504"/>
      <c r="S73" s="504"/>
      <c r="T73" s="504"/>
      <c r="U73" s="504"/>
      <c r="V73" s="504"/>
      <c r="W73" s="504"/>
      <c r="X73" s="504"/>
      <c r="Y73" s="544"/>
      <c r="Z73" s="544"/>
      <c r="AA73" s="544"/>
      <c r="AB73" s="544"/>
      <c r="AC73" s="544"/>
      <c r="AD73" s="551"/>
    </row>
    <row r="74" spans="1:30" s="8" customFormat="1" ht="126" x14ac:dyDescent="0.25">
      <c r="A74" s="493" t="s">
        <v>984</v>
      </c>
      <c r="B74" s="494" t="s">
        <v>985</v>
      </c>
      <c r="C74" s="494" t="s">
        <v>986</v>
      </c>
      <c r="D74" s="495" t="s">
        <v>881</v>
      </c>
      <c r="E74" s="495" t="s">
        <v>370</v>
      </c>
      <c r="F74" s="500" t="s">
        <v>261</v>
      </c>
      <c r="G74" s="501" t="s">
        <v>131</v>
      </c>
      <c r="H74" s="505"/>
      <c r="I74" s="502"/>
      <c r="J74" s="575" t="s">
        <v>997</v>
      </c>
      <c r="K74" s="506" t="s">
        <v>998</v>
      </c>
      <c r="L74" s="504">
        <v>17000</v>
      </c>
      <c r="M74" s="504" t="s">
        <v>660</v>
      </c>
      <c r="N74" s="495" t="s">
        <v>999</v>
      </c>
      <c r="O74" s="504">
        <v>1</v>
      </c>
      <c r="P74" s="504"/>
      <c r="Q74" s="504"/>
      <c r="R74" s="504"/>
      <c r="S74" s="504"/>
      <c r="T74" s="504"/>
      <c r="U74" s="504"/>
      <c r="V74" s="504"/>
      <c r="W74" s="504"/>
      <c r="X74" s="504"/>
      <c r="Y74" s="544"/>
      <c r="Z74" s="544"/>
      <c r="AA74" s="544"/>
      <c r="AB74" s="544"/>
      <c r="AC74" s="544"/>
      <c r="AD74" s="551"/>
    </row>
    <row r="75" spans="1:30" s="8" customFormat="1" ht="157.5" x14ac:dyDescent="0.25">
      <c r="A75" s="493" t="s">
        <v>987</v>
      </c>
      <c r="B75" s="494" t="s">
        <v>988</v>
      </c>
      <c r="C75" s="494" t="s">
        <v>974</v>
      </c>
      <c r="D75" s="495" t="s">
        <v>881</v>
      </c>
      <c r="E75" s="495" t="s">
        <v>361</v>
      </c>
      <c r="F75" s="500" t="s">
        <v>261</v>
      </c>
      <c r="G75" s="501" t="s">
        <v>131</v>
      </c>
      <c r="H75" s="505"/>
      <c r="I75" s="502"/>
      <c r="J75" s="575" t="s">
        <v>997</v>
      </c>
      <c r="K75" s="506" t="s">
        <v>998</v>
      </c>
      <c r="L75" s="504">
        <v>6006</v>
      </c>
      <c r="M75" s="504" t="s">
        <v>660</v>
      </c>
      <c r="N75" s="495" t="s">
        <v>999</v>
      </c>
      <c r="O75" s="504">
        <v>1</v>
      </c>
      <c r="P75" s="504"/>
      <c r="Q75" s="504"/>
      <c r="R75" s="504"/>
      <c r="S75" s="504"/>
      <c r="T75" s="504"/>
      <c r="U75" s="504"/>
      <c r="V75" s="504"/>
      <c r="W75" s="504"/>
      <c r="X75" s="504"/>
      <c r="Y75" s="544"/>
      <c r="Z75" s="544"/>
      <c r="AA75" s="544"/>
      <c r="AB75" s="544"/>
      <c r="AC75" s="544"/>
      <c r="AD75" s="551"/>
    </row>
    <row r="76" spans="1:30" s="8" customFormat="1" ht="157.5" x14ac:dyDescent="0.25">
      <c r="A76" s="493" t="s">
        <v>989</v>
      </c>
      <c r="B76" s="494" t="s">
        <v>990</v>
      </c>
      <c r="C76" s="494" t="s">
        <v>927</v>
      </c>
      <c r="D76" s="495" t="s">
        <v>881</v>
      </c>
      <c r="E76" s="495" t="s">
        <v>361</v>
      </c>
      <c r="F76" s="500" t="s">
        <v>261</v>
      </c>
      <c r="G76" s="501" t="s">
        <v>131</v>
      </c>
      <c r="H76" s="505"/>
      <c r="I76" s="502"/>
      <c r="J76" s="575" t="s">
        <v>997</v>
      </c>
      <c r="K76" s="506" t="s">
        <v>998</v>
      </c>
      <c r="L76" s="504">
        <v>22696</v>
      </c>
      <c r="M76" s="504" t="s">
        <v>660</v>
      </c>
      <c r="N76" s="495" t="s">
        <v>999</v>
      </c>
      <c r="O76" s="504">
        <v>1</v>
      </c>
      <c r="P76" s="504"/>
      <c r="Q76" s="504"/>
      <c r="R76" s="504"/>
      <c r="S76" s="504"/>
      <c r="T76" s="504"/>
      <c r="U76" s="504"/>
      <c r="V76" s="504"/>
      <c r="W76" s="504"/>
      <c r="X76" s="504"/>
      <c r="Y76" s="544"/>
      <c r="Z76" s="544"/>
      <c r="AA76" s="544"/>
      <c r="AB76" s="544"/>
      <c r="AC76" s="544"/>
      <c r="AD76" s="551"/>
    </row>
    <row r="77" spans="1:30" s="8" customFormat="1" ht="141.75" x14ac:dyDescent="0.25">
      <c r="A77" s="493" t="s">
        <v>991</v>
      </c>
      <c r="B77" s="494" t="s">
        <v>992</v>
      </c>
      <c r="C77" s="494" t="s">
        <v>993</v>
      </c>
      <c r="D77" s="495" t="s">
        <v>881</v>
      </c>
      <c r="E77" s="495" t="s">
        <v>361</v>
      </c>
      <c r="F77" s="500" t="s">
        <v>261</v>
      </c>
      <c r="G77" s="501" t="s">
        <v>131</v>
      </c>
      <c r="H77" s="505"/>
      <c r="I77" s="502"/>
      <c r="J77" s="503" t="s">
        <v>660</v>
      </c>
      <c r="K77" s="495" t="s">
        <v>999</v>
      </c>
      <c r="L77" s="504">
        <v>1</v>
      </c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44"/>
      <c r="Z77" s="544"/>
      <c r="AA77" s="544"/>
      <c r="AB77" s="544"/>
      <c r="AC77" s="544"/>
      <c r="AD77" s="551"/>
    </row>
    <row r="78" spans="1:30" s="8" customFormat="1" ht="103.5" customHeight="1" x14ac:dyDescent="0.25">
      <c r="A78" s="97" t="s">
        <v>54</v>
      </c>
      <c r="B78" s="120" t="s">
        <v>681</v>
      </c>
      <c r="C78" s="121"/>
      <c r="D78" s="121"/>
      <c r="E78" s="121"/>
      <c r="F78" s="122"/>
      <c r="G78" s="97"/>
      <c r="H78" s="121"/>
      <c r="I78" s="123"/>
      <c r="J78" s="124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544"/>
      <c r="Z78" s="544"/>
      <c r="AA78" s="544"/>
      <c r="AB78" s="544"/>
      <c r="AC78" s="544"/>
      <c r="AD78" s="551"/>
    </row>
    <row r="79" spans="1:30" s="8" customFormat="1" ht="156" customHeight="1" x14ac:dyDescent="0.25">
      <c r="A79" s="101" t="s">
        <v>55</v>
      </c>
      <c r="B79" s="125" t="s">
        <v>56</v>
      </c>
      <c r="C79" s="126"/>
      <c r="D79" s="126"/>
      <c r="E79" s="126"/>
      <c r="F79" s="127"/>
      <c r="G79" s="101"/>
      <c r="H79" s="126"/>
      <c r="I79" s="128"/>
      <c r="J79" s="129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88"/>
      <c r="W79" s="188"/>
      <c r="X79" s="188"/>
      <c r="Y79" s="544"/>
      <c r="Z79" s="544"/>
      <c r="AA79" s="544"/>
      <c r="AB79" s="544"/>
      <c r="AC79" s="544"/>
      <c r="AD79" s="551"/>
    </row>
    <row r="80" spans="1:30" s="8" customFormat="1" ht="85.5" customHeight="1" x14ac:dyDescent="0.25">
      <c r="A80" s="99" t="s">
        <v>57</v>
      </c>
      <c r="B80" s="103" t="s">
        <v>58</v>
      </c>
      <c r="C80" s="104"/>
      <c r="D80" s="104"/>
      <c r="E80" s="104"/>
      <c r="F80" s="105"/>
      <c r="G80" s="99"/>
      <c r="H80" s="104"/>
      <c r="I80" s="106"/>
      <c r="J80" s="107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544"/>
      <c r="Z80" s="544"/>
      <c r="AA80" s="544"/>
      <c r="AB80" s="544"/>
      <c r="AC80" s="544"/>
      <c r="AD80" s="551"/>
    </row>
    <row r="81" spans="1:30" s="8" customFormat="1" ht="138" customHeight="1" x14ac:dyDescent="0.25">
      <c r="A81" s="6" t="s">
        <v>60</v>
      </c>
      <c r="B81" s="33" t="s">
        <v>778</v>
      </c>
      <c r="C81" s="34" t="s">
        <v>153</v>
      </c>
      <c r="D81" s="34" t="s">
        <v>130</v>
      </c>
      <c r="E81" s="34" t="s">
        <v>154</v>
      </c>
      <c r="F81" s="59" t="s">
        <v>155</v>
      </c>
      <c r="G81" s="46" t="s">
        <v>131</v>
      </c>
      <c r="H81" s="23" t="s">
        <v>107</v>
      </c>
      <c r="I81" s="37"/>
      <c r="J81" s="13" t="s">
        <v>220</v>
      </c>
      <c r="K81" s="2" t="s">
        <v>218</v>
      </c>
      <c r="L81" s="1">
        <v>650</v>
      </c>
      <c r="M81" s="524"/>
      <c r="N81" s="526"/>
      <c r="O81" s="524"/>
      <c r="P81" s="1"/>
      <c r="Q81" s="1"/>
      <c r="R81" s="1"/>
      <c r="S81" s="1"/>
      <c r="T81" s="1"/>
      <c r="U81" s="1"/>
      <c r="V81" s="1"/>
      <c r="W81" s="1"/>
      <c r="X81" s="1"/>
      <c r="Y81" s="544"/>
      <c r="Z81" s="544"/>
      <c r="AA81" s="544"/>
      <c r="AB81" s="544"/>
      <c r="AC81" s="544"/>
      <c r="AD81" s="551"/>
    </row>
    <row r="82" spans="1:30" s="8" customFormat="1" ht="78" customHeight="1" x14ac:dyDescent="0.25">
      <c r="A82" s="6" t="s">
        <v>160</v>
      </c>
      <c r="B82" s="45" t="s">
        <v>777</v>
      </c>
      <c r="C82" s="34" t="s">
        <v>153</v>
      </c>
      <c r="D82" s="34" t="s">
        <v>130</v>
      </c>
      <c r="E82" s="34" t="s">
        <v>154</v>
      </c>
      <c r="F82" s="59" t="s">
        <v>155</v>
      </c>
      <c r="G82" s="46" t="s">
        <v>131</v>
      </c>
      <c r="H82" s="23" t="s">
        <v>107</v>
      </c>
      <c r="I82" s="37"/>
      <c r="J82" s="13" t="s">
        <v>219</v>
      </c>
      <c r="K82" s="2" t="s">
        <v>217</v>
      </c>
      <c r="L82" s="1">
        <v>21000</v>
      </c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544"/>
      <c r="Z82" s="544"/>
      <c r="AA82" s="544"/>
      <c r="AB82" s="544"/>
      <c r="AC82" s="544"/>
      <c r="AD82" s="551"/>
    </row>
    <row r="83" spans="1:30" s="8" customFormat="1" ht="145.5" customHeight="1" x14ac:dyDescent="0.25">
      <c r="A83" s="6" t="s">
        <v>161</v>
      </c>
      <c r="B83" s="45" t="s">
        <v>779</v>
      </c>
      <c r="C83" s="34" t="s">
        <v>153</v>
      </c>
      <c r="D83" s="34" t="s">
        <v>130</v>
      </c>
      <c r="E83" s="34" t="s">
        <v>154</v>
      </c>
      <c r="F83" s="59" t="s">
        <v>155</v>
      </c>
      <c r="G83" s="46" t="s">
        <v>131</v>
      </c>
      <c r="H83" s="23" t="s">
        <v>107</v>
      </c>
      <c r="I83" s="37"/>
      <c r="J83" s="13" t="s">
        <v>219</v>
      </c>
      <c r="K83" s="2" t="s">
        <v>217</v>
      </c>
      <c r="L83" s="1">
        <v>51562.81</v>
      </c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544"/>
      <c r="Z83" s="544"/>
      <c r="AA83" s="544"/>
      <c r="AB83" s="544"/>
      <c r="AC83" s="544"/>
      <c r="AD83" s="551"/>
    </row>
    <row r="84" spans="1:30" s="8" customFormat="1" ht="120.75" customHeight="1" x14ac:dyDescent="0.25">
      <c r="A84" s="6" t="s">
        <v>162</v>
      </c>
      <c r="B84" s="45" t="s">
        <v>780</v>
      </c>
      <c r="C84" s="34" t="s">
        <v>153</v>
      </c>
      <c r="D84" s="34" t="s">
        <v>130</v>
      </c>
      <c r="E84" s="34" t="s">
        <v>154</v>
      </c>
      <c r="F84" s="59" t="s">
        <v>155</v>
      </c>
      <c r="G84" s="46" t="s">
        <v>131</v>
      </c>
      <c r="H84" s="23" t="s">
        <v>107</v>
      </c>
      <c r="I84" s="37"/>
      <c r="J84" s="13" t="s">
        <v>219</v>
      </c>
      <c r="K84" s="2" t="s">
        <v>217</v>
      </c>
      <c r="L84" s="1">
        <v>20769.810000000001</v>
      </c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544"/>
      <c r="Z84" s="544"/>
      <c r="AA84" s="544"/>
      <c r="AB84" s="544"/>
      <c r="AC84" s="544"/>
      <c r="AD84" s="551"/>
    </row>
    <row r="85" spans="1:30" s="8" customFormat="1" ht="247.5" customHeight="1" x14ac:dyDescent="0.25">
      <c r="A85" s="6" t="s">
        <v>163</v>
      </c>
      <c r="B85" s="45" t="s">
        <v>781</v>
      </c>
      <c r="C85" s="34" t="s">
        <v>153</v>
      </c>
      <c r="D85" s="34" t="s">
        <v>130</v>
      </c>
      <c r="E85" s="34" t="s">
        <v>154</v>
      </c>
      <c r="F85" s="564" t="s">
        <v>155</v>
      </c>
      <c r="G85" s="46" t="s">
        <v>131</v>
      </c>
      <c r="H85" s="23" t="s">
        <v>107</v>
      </c>
      <c r="I85" s="37"/>
      <c r="J85" s="13" t="s">
        <v>219</v>
      </c>
      <c r="K85" s="2" t="s">
        <v>217</v>
      </c>
      <c r="L85" s="1">
        <v>90305</v>
      </c>
      <c r="M85" s="1"/>
      <c r="N85" s="400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544"/>
      <c r="Z85" s="544"/>
      <c r="AA85" s="544"/>
      <c r="AB85" s="544"/>
      <c r="AC85" s="544"/>
      <c r="AD85" s="551"/>
    </row>
    <row r="86" spans="1:30" s="8" customFormat="1" ht="152.25" customHeight="1" x14ac:dyDescent="0.25">
      <c r="A86" s="6" t="s">
        <v>164</v>
      </c>
      <c r="B86" s="45" t="s">
        <v>156</v>
      </c>
      <c r="C86" s="34" t="s">
        <v>153</v>
      </c>
      <c r="D86" s="34" t="s">
        <v>130</v>
      </c>
      <c r="E86" s="34" t="s">
        <v>154</v>
      </c>
      <c r="F86" s="59" t="s">
        <v>155</v>
      </c>
      <c r="G86" s="46" t="s">
        <v>131</v>
      </c>
      <c r="H86" s="23" t="s">
        <v>107</v>
      </c>
      <c r="I86" s="37"/>
      <c r="J86" s="13" t="s">
        <v>219</v>
      </c>
      <c r="K86" s="2" t="s">
        <v>217</v>
      </c>
      <c r="L86" s="644">
        <v>156556</v>
      </c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544"/>
      <c r="Z86" s="544"/>
      <c r="AA86" s="544"/>
      <c r="AB86" s="544"/>
      <c r="AC86" s="544"/>
      <c r="AD86" s="551"/>
    </row>
    <row r="87" spans="1:30" s="8" customFormat="1" ht="151.5" customHeight="1" x14ac:dyDescent="0.25">
      <c r="A87" s="6" t="s">
        <v>165</v>
      </c>
      <c r="B87" s="45" t="s">
        <v>782</v>
      </c>
      <c r="C87" s="34" t="s">
        <v>153</v>
      </c>
      <c r="D87" s="34" t="s">
        <v>130</v>
      </c>
      <c r="E87" s="34" t="s">
        <v>154</v>
      </c>
      <c r="F87" s="59" t="s">
        <v>155</v>
      </c>
      <c r="G87" s="46" t="s">
        <v>131</v>
      </c>
      <c r="H87" s="23" t="s">
        <v>107</v>
      </c>
      <c r="I87" s="37"/>
      <c r="J87" s="13" t="s">
        <v>219</v>
      </c>
      <c r="K87" s="2" t="s">
        <v>217</v>
      </c>
      <c r="L87" s="1">
        <v>32625</v>
      </c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544"/>
      <c r="Z87" s="544"/>
      <c r="AA87" s="544"/>
      <c r="AB87" s="544"/>
      <c r="AC87" s="544"/>
      <c r="AD87" s="551"/>
    </row>
    <row r="88" spans="1:30" s="8" customFormat="1" ht="165.75" customHeight="1" x14ac:dyDescent="0.25">
      <c r="A88" s="6" t="s">
        <v>1007</v>
      </c>
      <c r="B88" s="45" t="s">
        <v>1008</v>
      </c>
      <c r="C88" s="45" t="s">
        <v>153</v>
      </c>
      <c r="D88" s="45" t="s">
        <v>130</v>
      </c>
      <c r="E88" s="45" t="s">
        <v>154</v>
      </c>
      <c r="F88" s="375" t="s">
        <v>155</v>
      </c>
      <c r="G88" s="318" t="s">
        <v>131</v>
      </c>
      <c r="H88" s="47" t="s">
        <v>107</v>
      </c>
      <c r="I88" s="587"/>
      <c r="J88" s="13" t="s">
        <v>219</v>
      </c>
      <c r="K88" s="2" t="s">
        <v>217</v>
      </c>
      <c r="L88" s="1">
        <v>10000</v>
      </c>
      <c r="M88" s="527"/>
      <c r="N88" s="526"/>
      <c r="O88" s="1"/>
      <c r="P88" s="1"/>
      <c r="Q88" s="1"/>
      <c r="R88" s="1"/>
      <c r="S88" s="1"/>
      <c r="T88" s="1"/>
      <c r="U88" s="1"/>
      <c r="V88" s="1"/>
      <c r="W88" s="1"/>
      <c r="X88" s="1"/>
      <c r="Y88" s="544"/>
      <c r="Z88" s="544"/>
      <c r="AA88" s="544"/>
      <c r="AB88" s="544"/>
      <c r="AC88" s="544"/>
      <c r="AD88" s="551"/>
    </row>
    <row r="89" spans="1:30" s="8" customFormat="1" ht="93" customHeight="1" x14ac:dyDescent="0.25">
      <c r="A89" s="6" t="s">
        <v>166</v>
      </c>
      <c r="B89" s="45" t="s">
        <v>157</v>
      </c>
      <c r="C89" s="34" t="s">
        <v>153</v>
      </c>
      <c r="D89" s="34" t="s">
        <v>130</v>
      </c>
      <c r="E89" s="34" t="s">
        <v>154</v>
      </c>
      <c r="F89" s="59" t="s">
        <v>155</v>
      </c>
      <c r="G89" s="46" t="s">
        <v>131</v>
      </c>
      <c r="H89" s="23" t="s">
        <v>107</v>
      </c>
      <c r="I89" s="37"/>
      <c r="J89" s="13" t="s">
        <v>219</v>
      </c>
      <c r="K89" s="2" t="s">
        <v>217</v>
      </c>
      <c r="L89" s="1">
        <v>140330.5</v>
      </c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544"/>
      <c r="Z89" s="544"/>
      <c r="AA89" s="544"/>
      <c r="AB89" s="544"/>
      <c r="AC89" s="544"/>
      <c r="AD89" s="551"/>
    </row>
    <row r="90" spans="1:30" s="8" customFormat="1" ht="159" customHeight="1" x14ac:dyDescent="0.25">
      <c r="A90" s="6" t="s">
        <v>789</v>
      </c>
      <c r="B90" s="45" t="s">
        <v>158</v>
      </c>
      <c r="C90" s="34" t="s">
        <v>153</v>
      </c>
      <c r="D90" s="34" t="s">
        <v>130</v>
      </c>
      <c r="E90" s="34" t="s">
        <v>154</v>
      </c>
      <c r="F90" s="59" t="s">
        <v>155</v>
      </c>
      <c r="G90" s="46" t="s">
        <v>131</v>
      </c>
      <c r="H90" s="23" t="s">
        <v>107</v>
      </c>
      <c r="I90" s="37"/>
      <c r="J90" s="13" t="s">
        <v>219</v>
      </c>
      <c r="K90" s="2" t="s">
        <v>217</v>
      </c>
      <c r="L90" s="1">
        <v>393650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544"/>
      <c r="Z90" s="544"/>
      <c r="AA90" s="544"/>
      <c r="AB90" s="544"/>
      <c r="AC90" s="544"/>
      <c r="AD90" s="551"/>
    </row>
    <row r="91" spans="1:30" s="8" customFormat="1" ht="130.5" customHeight="1" x14ac:dyDescent="0.25">
      <c r="A91" s="6" t="s">
        <v>786</v>
      </c>
      <c r="B91" s="45" t="s">
        <v>783</v>
      </c>
      <c r="C91" s="34" t="s">
        <v>153</v>
      </c>
      <c r="D91" s="34" t="s">
        <v>130</v>
      </c>
      <c r="E91" s="34" t="s">
        <v>154</v>
      </c>
      <c r="F91" s="59" t="s">
        <v>155</v>
      </c>
      <c r="G91" s="46" t="s">
        <v>131</v>
      </c>
      <c r="H91" s="23" t="s">
        <v>107</v>
      </c>
      <c r="I91" s="37"/>
      <c r="J91" s="13" t="s">
        <v>219</v>
      </c>
      <c r="K91" s="2" t="s">
        <v>217</v>
      </c>
      <c r="L91" s="1">
        <v>16800.88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544"/>
      <c r="Z91" s="544"/>
      <c r="AA91" s="544"/>
      <c r="AB91" s="544"/>
      <c r="AC91" s="544"/>
      <c r="AD91" s="551"/>
    </row>
    <row r="92" spans="1:30" s="8" customFormat="1" ht="143.25" customHeight="1" x14ac:dyDescent="0.25">
      <c r="A92" s="6" t="s">
        <v>787</v>
      </c>
      <c r="B92" s="45" t="s">
        <v>784</v>
      </c>
      <c r="C92" s="34" t="s">
        <v>153</v>
      </c>
      <c r="D92" s="34" t="s">
        <v>130</v>
      </c>
      <c r="E92" s="34" t="s">
        <v>154</v>
      </c>
      <c r="F92" s="59" t="s">
        <v>155</v>
      </c>
      <c r="G92" s="46" t="s">
        <v>131</v>
      </c>
      <c r="H92" s="23" t="s">
        <v>107</v>
      </c>
      <c r="I92" s="37"/>
      <c r="J92" s="13" t="s">
        <v>219</v>
      </c>
      <c r="K92" s="2" t="s">
        <v>217</v>
      </c>
      <c r="L92" s="1">
        <v>49800.13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544"/>
      <c r="Z92" s="544"/>
      <c r="AA92" s="544"/>
      <c r="AB92" s="544"/>
      <c r="AC92" s="544"/>
      <c r="AD92" s="551"/>
    </row>
    <row r="93" spans="1:30" s="8" customFormat="1" ht="78" customHeight="1" x14ac:dyDescent="0.25">
      <c r="A93" s="6" t="s">
        <v>788</v>
      </c>
      <c r="B93" s="396" t="s">
        <v>785</v>
      </c>
      <c r="C93" s="397" t="s">
        <v>153</v>
      </c>
      <c r="D93" s="397" t="s">
        <v>130</v>
      </c>
      <c r="E93" s="397" t="s">
        <v>154</v>
      </c>
      <c r="F93" s="565" t="s">
        <v>155</v>
      </c>
      <c r="G93" s="588" t="s">
        <v>131</v>
      </c>
      <c r="H93" s="398" t="s">
        <v>107</v>
      </c>
      <c r="I93" s="589"/>
      <c r="J93" s="13" t="s">
        <v>219</v>
      </c>
      <c r="K93" s="2" t="s">
        <v>217</v>
      </c>
      <c r="L93" s="1">
        <v>297392</v>
      </c>
      <c r="M93" s="399"/>
      <c r="N93" s="400"/>
      <c r="O93" s="399"/>
      <c r="P93" s="399"/>
      <c r="Q93" s="521"/>
      <c r="R93" s="399"/>
      <c r="S93" s="399"/>
      <c r="T93" s="399"/>
      <c r="U93" s="399"/>
      <c r="V93" s="399"/>
      <c r="W93" s="399"/>
      <c r="X93" s="399"/>
      <c r="Y93" s="544"/>
      <c r="Z93" s="544"/>
      <c r="AA93" s="544"/>
      <c r="AB93" s="544"/>
      <c r="AC93" s="544"/>
      <c r="AD93" s="551"/>
    </row>
    <row r="94" spans="1:30" s="8" customFormat="1" ht="63" x14ac:dyDescent="0.25">
      <c r="A94" s="6" t="s">
        <v>1005</v>
      </c>
      <c r="B94" s="33" t="s">
        <v>1009</v>
      </c>
      <c r="C94" s="45" t="s">
        <v>153</v>
      </c>
      <c r="D94" s="45" t="s">
        <v>130</v>
      </c>
      <c r="E94" s="45" t="s">
        <v>154</v>
      </c>
      <c r="F94" s="566" t="s">
        <v>155</v>
      </c>
      <c r="G94" s="318" t="s">
        <v>131</v>
      </c>
      <c r="H94" s="47" t="s">
        <v>107</v>
      </c>
      <c r="I94" s="37"/>
      <c r="J94" s="13" t="s">
        <v>219</v>
      </c>
      <c r="K94" s="2" t="s">
        <v>217</v>
      </c>
      <c r="L94" s="1">
        <v>16019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544"/>
      <c r="Z94" s="544"/>
      <c r="AA94" s="544"/>
      <c r="AB94" s="544"/>
      <c r="AC94" s="544"/>
      <c r="AD94" s="551"/>
    </row>
    <row r="95" spans="1:30" s="8" customFormat="1" ht="103.5" customHeight="1" x14ac:dyDescent="0.25">
      <c r="A95" s="99" t="s">
        <v>59</v>
      </c>
      <c r="B95" s="103" t="s">
        <v>61</v>
      </c>
      <c r="C95" s="104"/>
      <c r="D95" s="104"/>
      <c r="E95" s="104"/>
      <c r="F95" s="105"/>
      <c r="G95" s="99"/>
      <c r="H95" s="104"/>
      <c r="I95" s="106"/>
      <c r="J95" s="107"/>
      <c r="K95" s="104"/>
      <c r="L95" s="193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544"/>
      <c r="Z95" s="544"/>
      <c r="AA95" s="544"/>
      <c r="AB95" s="544"/>
      <c r="AC95" s="544"/>
      <c r="AD95" s="551"/>
    </row>
    <row r="96" spans="1:30" s="8" customFormat="1" ht="189" x14ac:dyDescent="0.25">
      <c r="A96" s="6" t="s">
        <v>532</v>
      </c>
      <c r="B96" s="2" t="s">
        <v>167</v>
      </c>
      <c r="C96" s="2" t="s">
        <v>129</v>
      </c>
      <c r="D96" s="2" t="s">
        <v>130</v>
      </c>
      <c r="E96" s="2" t="s">
        <v>313</v>
      </c>
      <c r="F96" s="4" t="s">
        <v>132</v>
      </c>
      <c r="G96" s="6" t="s">
        <v>131</v>
      </c>
      <c r="H96" s="1" t="s">
        <v>107</v>
      </c>
      <c r="I96" s="3"/>
      <c r="J96" s="13" t="s">
        <v>219</v>
      </c>
      <c r="K96" s="2" t="s">
        <v>217</v>
      </c>
      <c r="L96" s="1">
        <v>43000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544"/>
      <c r="Z96" s="544"/>
      <c r="AA96" s="544"/>
      <c r="AB96" s="544"/>
      <c r="AC96" s="544"/>
      <c r="AD96" s="551"/>
    </row>
    <row r="97" spans="1:30" s="8" customFormat="1" ht="173.25" x14ac:dyDescent="0.25">
      <c r="A97" s="6" t="s">
        <v>533</v>
      </c>
      <c r="B97" s="2" t="s">
        <v>168</v>
      </c>
      <c r="C97" s="2" t="s">
        <v>129</v>
      </c>
      <c r="D97" s="2" t="s">
        <v>130</v>
      </c>
      <c r="E97" s="2" t="s">
        <v>313</v>
      </c>
      <c r="F97" s="4" t="s">
        <v>132</v>
      </c>
      <c r="G97" s="6" t="s">
        <v>131</v>
      </c>
      <c r="H97" s="1" t="s">
        <v>107</v>
      </c>
      <c r="I97" s="3"/>
      <c r="J97" s="13" t="s">
        <v>219</v>
      </c>
      <c r="K97" s="2" t="s">
        <v>217</v>
      </c>
      <c r="L97" s="1">
        <v>13500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544"/>
      <c r="Z97" s="544"/>
      <c r="AA97" s="544"/>
      <c r="AB97" s="544"/>
      <c r="AC97" s="544"/>
      <c r="AD97" s="551"/>
    </row>
    <row r="98" spans="1:30" s="8" customFormat="1" ht="110.25" x14ac:dyDescent="0.25">
      <c r="A98" s="6" t="s">
        <v>534</v>
      </c>
      <c r="B98" s="2" t="s">
        <v>503</v>
      </c>
      <c r="C98" s="2" t="s">
        <v>129</v>
      </c>
      <c r="D98" s="2" t="s">
        <v>130</v>
      </c>
      <c r="E98" s="2" t="s">
        <v>313</v>
      </c>
      <c r="F98" s="4" t="s">
        <v>132</v>
      </c>
      <c r="G98" s="6" t="s">
        <v>131</v>
      </c>
      <c r="H98" s="15" t="s">
        <v>107</v>
      </c>
      <c r="I98" s="3"/>
      <c r="J98" s="13" t="s">
        <v>219</v>
      </c>
      <c r="K98" s="2" t="s">
        <v>217</v>
      </c>
      <c r="L98" s="2">
        <v>5000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544"/>
      <c r="Z98" s="544"/>
      <c r="AA98" s="544"/>
      <c r="AB98" s="544"/>
      <c r="AC98" s="544"/>
      <c r="AD98" s="551"/>
    </row>
    <row r="99" spans="1:30" s="8" customFormat="1" ht="173.25" x14ac:dyDescent="0.25">
      <c r="A99" s="6" t="s">
        <v>535</v>
      </c>
      <c r="B99" s="2" t="s">
        <v>169</v>
      </c>
      <c r="C99" s="2" t="s">
        <v>129</v>
      </c>
      <c r="D99" s="2" t="s">
        <v>130</v>
      </c>
      <c r="E99" s="2" t="s">
        <v>313</v>
      </c>
      <c r="F99" s="4" t="s">
        <v>132</v>
      </c>
      <c r="G99" s="6" t="s">
        <v>131</v>
      </c>
      <c r="H99" s="1" t="s">
        <v>107</v>
      </c>
      <c r="I99" s="3"/>
      <c r="J99" s="13" t="s">
        <v>219</v>
      </c>
      <c r="K99" s="2" t="s">
        <v>217</v>
      </c>
      <c r="L99" s="1">
        <v>16599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544"/>
      <c r="Z99" s="544"/>
      <c r="AA99" s="544"/>
      <c r="AB99" s="544"/>
      <c r="AC99" s="544"/>
      <c r="AD99" s="551"/>
    </row>
    <row r="100" spans="1:30" s="619" customFormat="1" ht="78.75" x14ac:dyDescent="0.25">
      <c r="A100" s="6" t="s">
        <v>536</v>
      </c>
      <c r="B100" s="2" t="s">
        <v>1041</v>
      </c>
      <c r="C100" s="526"/>
      <c r="D100" s="526"/>
      <c r="E100" s="526"/>
      <c r="F100" s="620"/>
      <c r="G100" s="611"/>
      <c r="H100" s="524"/>
      <c r="I100" s="621"/>
      <c r="J100" s="622"/>
      <c r="K100" s="526"/>
      <c r="L100" s="5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624"/>
      <c r="Z100" s="624"/>
      <c r="AA100" s="624"/>
      <c r="AB100" s="624"/>
      <c r="AC100" s="624"/>
      <c r="AD100" s="625"/>
    </row>
    <row r="101" spans="1:30" s="8" customFormat="1" ht="157.5" x14ac:dyDescent="0.25">
      <c r="A101" s="6" t="s">
        <v>537</v>
      </c>
      <c r="B101" s="17" t="s">
        <v>837</v>
      </c>
      <c r="C101" s="2" t="s">
        <v>142</v>
      </c>
      <c r="D101" s="2" t="s">
        <v>130</v>
      </c>
      <c r="E101" s="2" t="s">
        <v>314</v>
      </c>
      <c r="F101" s="4" t="s">
        <v>132</v>
      </c>
      <c r="G101" s="6" t="s">
        <v>131</v>
      </c>
      <c r="H101" s="1" t="s">
        <v>107</v>
      </c>
      <c r="I101" s="3"/>
      <c r="J101" s="13" t="s">
        <v>219</v>
      </c>
      <c r="K101" s="2" t="s">
        <v>908</v>
      </c>
      <c r="L101" s="1">
        <v>643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544"/>
      <c r="Z101" s="544"/>
      <c r="AA101" s="544"/>
      <c r="AB101" s="544"/>
      <c r="AC101" s="544"/>
      <c r="AD101" s="551"/>
    </row>
    <row r="102" spans="1:30" s="8" customFormat="1" ht="94.5" x14ac:dyDescent="0.25">
      <c r="A102" s="6" t="s">
        <v>538</v>
      </c>
      <c r="B102" s="17" t="s">
        <v>907</v>
      </c>
      <c r="C102" s="2" t="s">
        <v>142</v>
      </c>
      <c r="D102" s="2" t="s">
        <v>130</v>
      </c>
      <c r="E102" s="2" t="s">
        <v>314</v>
      </c>
      <c r="F102" s="4" t="s">
        <v>132</v>
      </c>
      <c r="G102" s="6" t="s">
        <v>131</v>
      </c>
      <c r="H102" s="1" t="s">
        <v>107</v>
      </c>
      <c r="I102" s="3"/>
      <c r="J102" s="576" t="s">
        <v>219</v>
      </c>
      <c r="K102" s="460" t="s">
        <v>908</v>
      </c>
      <c r="L102" s="459">
        <v>7486.97</v>
      </c>
      <c r="M102" s="459" t="s">
        <v>220</v>
      </c>
      <c r="N102" s="460" t="s">
        <v>909</v>
      </c>
      <c r="O102" s="459">
        <v>595.14</v>
      </c>
      <c r="P102" s="1"/>
      <c r="Q102" s="1"/>
      <c r="R102" s="1"/>
      <c r="S102" s="1"/>
      <c r="T102" s="1"/>
      <c r="U102" s="1"/>
      <c r="V102" s="1"/>
      <c r="W102" s="1"/>
      <c r="X102" s="1"/>
      <c r="Y102" s="544"/>
      <c r="Z102" s="544"/>
      <c r="AA102" s="544"/>
      <c r="AB102" s="544"/>
      <c r="AC102" s="544"/>
      <c r="AD102" s="551"/>
    </row>
    <row r="103" spans="1:30" s="8" customFormat="1" ht="126" x14ac:dyDescent="0.25">
      <c r="A103" s="6" t="s">
        <v>539</v>
      </c>
      <c r="B103" s="2" t="s">
        <v>136</v>
      </c>
      <c r="C103" s="2" t="s">
        <v>133</v>
      </c>
      <c r="D103" s="2" t="s">
        <v>130</v>
      </c>
      <c r="E103" s="2" t="s">
        <v>314</v>
      </c>
      <c r="F103" s="4" t="s">
        <v>132</v>
      </c>
      <c r="G103" s="6" t="s">
        <v>131</v>
      </c>
      <c r="H103" s="1" t="s">
        <v>107</v>
      </c>
      <c r="I103" s="3"/>
      <c r="J103" s="13" t="s">
        <v>219</v>
      </c>
      <c r="K103" s="2" t="s">
        <v>217</v>
      </c>
      <c r="L103" s="1">
        <v>14141.2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544"/>
      <c r="Z103" s="544"/>
      <c r="AA103" s="544"/>
      <c r="AB103" s="544"/>
      <c r="AC103" s="544"/>
      <c r="AD103" s="551"/>
    </row>
    <row r="104" spans="1:30" s="8" customFormat="1" ht="67.5" customHeight="1" x14ac:dyDescent="0.25">
      <c r="A104" s="6" t="s">
        <v>540</v>
      </c>
      <c r="B104" s="2" t="s">
        <v>137</v>
      </c>
      <c r="C104" s="2" t="s">
        <v>142</v>
      </c>
      <c r="D104" s="2" t="s">
        <v>130</v>
      </c>
      <c r="E104" s="2" t="s">
        <v>314</v>
      </c>
      <c r="F104" s="4" t="s">
        <v>132</v>
      </c>
      <c r="G104" s="6" t="s">
        <v>131</v>
      </c>
      <c r="H104" s="1" t="s">
        <v>107</v>
      </c>
      <c r="I104" s="3"/>
      <c r="J104" s="13" t="s">
        <v>219</v>
      </c>
      <c r="K104" s="2" t="s">
        <v>217</v>
      </c>
      <c r="L104" s="1">
        <v>8932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544"/>
      <c r="Z104" s="544"/>
      <c r="AA104" s="544"/>
      <c r="AB104" s="544"/>
      <c r="AC104" s="544"/>
      <c r="AD104" s="551"/>
    </row>
    <row r="105" spans="1:30" s="8" customFormat="1" ht="63" x14ac:dyDescent="0.25">
      <c r="A105" s="6" t="s">
        <v>541</v>
      </c>
      <c r="B105" s="2" t="s">
        <v>138</v>
      </c>
      <c r="C105" s="2" t="s">
        <v>141</v>
      </c>
      <c r="D105" s="2" t="s">
        <v>130</v>
      </c>
      <c r="E105" s="2" t="s">
        <v>601</v>
      </c>
      <c r="F105" s="4" t="s">
        <v>139</v>
      </c>
      <c r="G105" s="6" t="s">
        <v>131</v>
      </c>
      <c r="H105" s="1" t="s">
        <v>107</v>
      </c>
      <c r="I105" s="3"/>
      <c r="J105" s="13" t="s">
        <v>219</v>
      </c>
      <c r="K105" s="2" t="s">
        <v>630</v>
      </c>
      <c r="L105" s="1">
        <v>7131.17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544"/>
      <c r="Z105" s="544"/>
      <c r="AA105" s="544"/>
      <c r="AB105" s="544"/>
      <c r="AC105" s="544"/>
      <c r="AD105" s="551"/>
    </row>
    <row r="106" spans="1:30" s="8" customFormat="1" ht="267.75" x14ac:dyDescent="0.25">
      <c r="A106" s="6" t="s">
        <v>542</v>
      </c>
      <c r="B106" s="2" t="s">
        <v>629</v>
      </c>
      <c r="C106" s="2" t="s">
        <v>140</v>
      </c>
      <c r="D106" s="2" t="s">
        <v>130</v>
      </c>
      <c r="E106" s="2" t="s">
        <v>358</v>
      </c>
      <c r="F106" s="4" t="s">
        <v>139</v>
      </c>
      <c r="G106" s="6" t="s">
        <v>131</v>
      </c>
      <c r="H106" s="1" t="s">
        <v>107</v>
      </c>
      <c r="I106" s="3"/>
      <c r="J106" s="13" t="s">
        <v>219</v>
      </c>
      <c r="K106" s="2" t="s">
        <v>630</v>
      </c>
      <c r="L106" s="1">
        <v>4672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544"/>
      <c r="Z106" s="544"/>
      <c r="AA106" s="544"/>
      <c r="AB106" s="544"/>
      <c r="AC106" s="544"/>
      <c r="AD106" s="551"/>
    </row>
    <row r="107" spans="1:30" s="8" customFormat="1" ht="94.5" x14ac:dyDescent="0.25">
      <c r="A107" s="99" t="s">
        <v>63</v>
      </c>
      <c r="B107" s="103" t="s">
        <v>64</v>
      </c>
      <c r="C107" s="104"/>
      <c r="D107" s="104"/>
      <c r="E107" s="104"/>
      <c r="F107" s="105"/>
      <c r="G107" s="99"/>
      <c r="H107" s="104"/>
      <c r="I107" s="106"/>
      <c r="J107" s="107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544"/>
      <c r="Z107" s="544"/>
      <c r="AA107" s="544"/>
      <c r="AB107" s="544"/>
      <c r="AC107" s="544"/>
      <c r="AD107" s="551"/>
    </row>
    <row r="108" spans="1:30" s="8" customFormat="1" ht="94.5" x14ac:dyDescent="0.25">
      <c r="A108" s="6" t="s">
        <v>62</v>
      </c>
      <c r="B108" s="17" t="s">
        <v>758</v>
      </c>
      <c r="C108" s="2" t="s">
        <v>129</v>
      </c>
      <c r="D108" s="2" t="s">
        <v>143</v>
      </c>
      <c r="E108" s="2" t="s">
        <v>134</v>
      </c>
      <c r="F108" s="4" t="s">
        <v>144</v>
      </c>
      <c r="G108" s="6" t="s">
        <v>131</v>
      </c>
      <c r="H108" s="1" t="s">
        <v>107</v>
      </c>
      <c r="I108" s="3"/>
      <c r="J108" s="13" t="s">
        <v>221</v>
      </c>
      <c r="K108" s="2" t="s">
        <v>759</v>
      </c>
      <c r="L108" s="11">
        <v>1.3</v>
      </c>
      <c r="M108" s="1" t="s">
        <v>760</v>
      </c>
      <c r="N108" s="2" t="s">
        <v>761</v>
      </c>
      <c r="O108" s="1">
        <v>11</v>
      </c>
      <c r="P108" s="1"/>
      <c r="Q108" s="2"/>
      <c r="R108" s="1"/>
      <c r="S108" s="1"/>
      <c r="T108" s="1"/>
      <c r="U108" s="1"/>
      <c r="V108" s="1"/>
      <c r="W108" s="1"/>
      <c r="X108" s="1"/>
      <c r="Y108" s="544"/>
      <c r="Z108" s="544"/>
      <c r="AA108" s="544"/>
      <c r="AB108" s="544"/>
      <c r="AC108" s="544"/>
      <c r="AD108" s="551"/>
    </row>
    <row r="109" spans="1:30" s="8" customFormat="1" ht="126" x14ac:dyDescent="0.25">
      <c r="A109" s="6" t="s">
        <v>149</v>
      </c>
      <c r="B109" s="2" t="s">
        <v>751</v>
      </c>
      <c r="C109" s="2" t="s">
        <v>142</v>
      </c>
      <c r="D109" s="2" t="s">
        <v>143</v>
      </c>
      <c r="E109" s="2" t="s">
        <v>314</v>
      </c>
      <c r="F109" s="4" t="s">
        <v>144</v>
      </c>
      <c r="G109" s="6" t="s">
        <v>131</v>
      </c>
      <c r="H109" s="1" t="s">
        <v>107</v>
      </c>
      <c r="I109" s="3"/>
      <c r="J109" s="13" t="s">
        <v>221</v>
      </c>
      <c r="K109" s="2" t="s">
        <v>759</v>
      </c>
      <c r="L109" s="1">
        <v>2.0369999999999999</v>
      </c>
      <c r="M109" s="1" t="s">
        <v>485</v>
      </c>
      <c r="N109" s="2" t="s">
        <v>762</v>
      </c>
      <c r="O109" s="1">
        <v>3</v>
      </c>
      <c r="P109" s="1"/>
      <c r="Q109" s="1"/>
      <c r="R109" s="1"/>
      <c r="S109" s="1"/>
      <c r="T109" s="1"/>
      <c r="U109" s="1"/>
      <c r="V109" s="1"/>
      <c r="W109" s="1"/>
      <c r="X109" s="1"/>
      <c r="Y109" s="544"/>
      <c r="Z109" s="544"/>
      <c r="AA109" s="544"/>
      <c r="AB109" s="544"/>
      <c r="AC109" s="544"/>
      <c r="AD109" s="551"/>
    </row>
    <row r="110" spans="1:30" s="8" customFormat="1" ht="75" customHeight="1" x14ac:dyDescent="0.25">
      <c r="A110" s="6" t="s">
        <v>150</v>
      </c>
      <c r="B110" s="2" t="s">
        <v>145</v>
      </c>
      <c r="C110" s="2" t="s">
        <v>141</v>
      </c>
      <c r="D110" s="2" t="s">
        <v>143</v>
      </c>
      <c r="E110" s="2" t="s">
        <v>601</v>
      </c>
      <c r="F110" s="4" t="s">
        <v>144</v>
      </c>
      <c r="G110" s="6" t="s">
        <v>131</v>
      </c>
      <c r="H110" s="1" t="s">
        <v>107</v>
      </c>
      <c r="I110" s="3"/>
      <c r="J110" s="13" t="s">
        <v>221</v>
      </c>
      <c r="K110" s="2" t="s">
        <v>763</v>
      </c>
      <c r="L110" s="1">
        <v>2.0299999999999998</v>
      </c>
      <c r="M110" s="1" t="s">
        <v>485</v>
      </c>
      <c r="N110" s="2" t="s">
        <v>764</v>
      </c>
      <c r="O110" s="1">
        <v>6</v>
      </c>
      <c r="P110" s="1"/>
      <c r="Q110" s="1"/>
      <c r="R110" s="1"/>
      <c r="S110" s="1"/>
      <c r="T110" s="1"/>
      <c r="U110" s="1"/>
      <c r="V110" s="1"/>
      <c r="W110" s="1"/>
      <c r="X110" s="1"/>
      <c r="Y110" s="544"/>
      <c r="Z110" s="544"/>
      <c r="AA110" s="544"/>
      <c r="AB110" s="544"/>
      <c r="AC110" s="544"/>
      <c r="AD110" s="551"/>
    </row>
    <row r="111" spans="1:30" s="8" customFormat="1" ht="87" customHeight="1" x14ac:dyDescent="0.25">
      <c r="A111" s="6" t="s">
        <v>151</v>
      </c>
      <c r="B111" s="17" t="s">
        <v>809</v>
      </c>
      <c r="C111" s="2" t="s">
        <v>140</v>
      </c>
      <c r="D111" s="2" t="s">
        <v>143</v>
      </c>
      <c r="E111" s="2" t="s">
        <v>358</v>
      </c>
      <c r="F111" s="4" t="s">
        <v>144</v>
      </c>
      <c r="G111" s="6" t="s">
        <v>131</v>
      </c>
      <c r="H111" s="1" t="s">
        <v>107</v>
      </c>
      <c r="I111" s="3"/>
      <c r="J111" s="13" t="s">
        <v>221</v>
      </c>
      <c r="K111" s="2" t="s">
        <v>763</v>
      </c>
      <c r="L111" s="1">
        <v>0.93</v>
      </c>
      <c r="M111" s="1" t="s">
        <v>485</v>
      </c>
      <c r="N111" s="2" t="s">
        <v>764</v>
      </c>
      <c r="O111" s="1">
        <v>4</v>
      </c>
      <c r="P111" s="1"/>
      <c r="Q111" s="1"/>
      <c r="R111" s="1"/>
      <c r="S111" s="1"/>
      <c r="T111" s="1"/>
      <c r="U111" s="1"/>
      <c r="V111" s="1"/>
      <c r="W111" s="1"/>
      <c r="X111" s="1"/>
      <c r="Y111" s="544"/>
      <c r="Z111" s="544"/>
      <c r="AA111" s="544"/>
      <c r="AB111" s="544"/>
      <c r="AC111" s="544"/>
      <c r="AD111" s="551"/>
    </row>
    <row r="112" spans="1:30" s="8" customFormat="1" ht="127.5" customHeight="1" x14ac:dyDescent="0.25">
      <c r="A112" s="6" t="s">
        <v>152</v>
      </c>
      <c r="B112" s="2" t="s">
        <v>682</v>
      </c>
      <c r="C112" s="2" t="s">
        <v>140</v>
      </c>
      <c r="D112" s="2" t="s">
        <v>143</v>
      </c>
      <c r="E112" s="2" t="s">
        <v>358</v>
      </c>
      <c r="F112" s="4" t="s">
        <v>144</v>
      </c>
      <c r="G112" s="6" t="s">
        <v>131</v>
      </c>
      <c r="H112" s="1" t="s">
        <v>107</v>
      </c>
      <c r="I112" s="3"/>
      <c r="J112" s="13" t="s">
        <v>221</v>
      </c>
      <c r="K112" s="2" t="s">
        <v>222</v>
      </c>
      <c r="L112" s="1">
        <v>0.39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544"/>
      <c r="Z112" s="544"/>
      <c r="AA112" s="544"/>
      <c r="AB112" s="544"/>
      <c r="AC112" s="544"/>
      <c r="AD112" s="551"/>
    </row>
    <row r="113" spans="1:30" s="8" customFormat="1" ht="114" customHeight="1" x14ac:dyDescent="0.25">
      <c r="A113" s="6" t="s">
        <v>171</v>
      </c>
      <c r="B113" s="2" t="s">
        <v>146</v>
      </c>
      <c r="C113" s="2" t="s">
        <v>147</v>
      </c>
      <c r="D113" s="2" t="s">
        <v>143</v>
      </c>
      <c r="E113" s="2" t="s">
        <v>148</v>
      </c>
      <c r="F113" s="4" t="s">
        <v>144</v>
      </c>
      <c r="G113" s="6" t="s">
        <v>131</v>
      </c>
      <c r="H113" s="1" t="s">
        <v>107</v>
      </c>
      <c r="I113" s="3"/>
      <c r="J113" s="13" t="s">
        <v>221</v>
      </c>
      <c r="K113" s="2" t="s">
        <v>763</v>
      </c>
      <c r="L113" s="1">
        <v>5.01</v>
      </c>
      <c r="M113" s="1" t="s">
        <v>485</v>
      </c>
      <c r="N113" s="2" t="s">
        <v>764</v>
      </c>
      <c r="O113" s="1">
        <v>40</v>
      </c>
      <c r="P113" s="1"/>
      <c r="Q113" s="1"/>
      <c r="R113" s="1"/>
      <c r="S113" s="1"/>
      <c r="T113" s="1"/>
      <c r="U113" s="1"/>
      <c r="V113" s="1"/>
      <c r="W113" s="1"/>
      <c r="X113" s="1"/>
      <c r="Y113" s="544"/>
      <c r="Z113" s="544"/>
      <c r="AA113" s="544"/>
      <c r="AB113" s="544"/>
      <c r="AC113" s="544"/>
      <c r="AD113" s="551"/>
    </row>
    <row r="114" spans="1:30" s="8" customFormat="1" ht="174" customHeight="1" x14ac:dyDescent="0.25">
      <c r="A114" s="6" t="s">
        <v>170</v>
      </c>
      <c r="B114" s="45" t="s">
        <v>757</v>
      </c>
      <c r="C114" s="34" t="s">
        <v>153</v>
      </c>
      <c r="D114" s="34" t="s">
        <v>143</v>
      </c>
      <c r="E114" s="34" t="s">
        <v>159</v>
      </c>
      <c r="F114" s="59" t="s">
        <v>144</v>
      </c>
      <c r="G114" s="46" t="s">
        <v>131</v>
      </c>
      <c r="H114" s="47" t="s">
        <v>107</v>
      </c>
      <c r="I114" s="37"/>
      <c r="J114" s="13" t="s">
        <v>221</v>
      </c>
      <c r="K114" s="2" t="s">
        <v>763</v>
      </c>
      <c r="L114" s="1">
        <v>1.34</v>
      </c>
      <c r="M114" s="1" t="s">
        <v>485</v>
      </c>
      <c r="N114" s="2" t="s">
        <v>764</v>
      </c>
      <c r="O114" s="1">
        <v>1</v>
      </c>
      <c r="P114" s="1"/>
      <c r="Q114" s="1"/>
      <c r="R114" s="1"/>
      <c r="S114" s="1"/>
      <c r="T114" s="1"/>
      <c r="U114" s="1"/>
      <c r="V114" s="1"/>
      <c r="W114" s="1"/>
      <c r="X114" s="1"/>
      <c r="Y114" s="544"/>
      <c r="Z114" s="544"/>
      <c r="AA114" s="544"/>
      <c r="AB114" s="544"/>
      <c r="AC114" s="544"/>
      <c r="AD114" s="551"/>
    </row>
    <row r="115" spans="1:30" s="8" customFormat="1" ht="80.25" customHeight="1" x14ac:dyDescent="0.25">
      <c r="A115" s="99" t="s">
        <v>65</v>
      </c>
      <c r="B115" s="103" t="s">
        <v>375</v>
      </c>
      <c r="C115" s="104"/>
      <c r="D115" s="104"/>
      <c r="E115" s="104"/>
      <c r="F115" s="105"/>
      <c r="G115" s="99"/>
      <c r="H115" s="104"/>
      <c r="I115" s="106"/>
      <c r="J115" s="107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544"/>
      <c r="Z115" s="544"/>
      <c r="AA115" s="544"/>
      <c r="AB115" s="544"/>
      <c r="AC115" s="544"/>
      <c r="AD115" s="551"/>
    </row>
    <row r="116" spans="1:30" s="8" customFormat="1" ht="108.75" customHeight="1" x14ac:dyDescent="0.25">
      <c r="A116" s="6" t="s">
        <v>66</v>
      </c>
      <c r="B116" s="2" t="s">
        <v>511</v>
      </c>
      <c r="C116" s="2" t="s">
        <v>129</v>
      </c>
      <c r="D116" s="2" t="s">
        <v>357</v>
      </c>
      <c r="E116" s="2" t="s">
        <v>313</v>
      </c>
      <c r="F116" s="4" t="s">
        <v>366</v>
      </c>
      <c r="G116" s="6" t="s">
        <v>131</v>
      </c>
      <c r="H116" s="2" t="s">
        <v>107</v>
      </c>
      <c r="I116" s="10"/>
      <c r="J116" s="14" t="s">
        <v>384</v>
      </c>
      <c r="K116" s="2" t="s">
        <v>385</v>
      </c>
      <c r="L116" s="2">
        <v>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44"/>
      <c r="Z116" s="544"/>
      <c r="AA116" s="544"/>
      <c r="AB116" s="544"/>
      <c r="AC116" s="544"/>
      <c r="AD116" s="551"/>
    </row>
    <row r="117" spans="1:30" s="8" customFormat="1" ht="141" customHeight="1" x14ac:dyDescent="0.25">
      <c r="A117" s="6" t="s">
        <v>368</v>
      </c>
      <c r="B117" s="33" t="s">
        <v>671</v>
      </c>
      <c r="C117" s="62" t="s">
        <v>455</v>
      </c>
      <c r="D117" s="34" t="s">
        <v>357</v>
      </c>
      <c r="E117" s="34" t="s">
        <v>159</v>
      </c>
      <c r="F117" s="20" t="s">
        <v>456</v>
      </c>
      <c r="G117" s="590" t="s">
        <v>457</v>
      </c>
      <c r="H117" s="194" t="s">
        <v>107</v>
      </c>
      <c r="I117" s="57"/>
      <c r="J117" s="13" t="s">
        <v>384</v>
      </c>
      <c r="K117" s="2" t="s">
        <v>385</v>
      </c>
      <c r="L117" s="1">
        <v>1</v>
      </c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544"/>
      <c r="Z117" s="544"/>
      <c r="AA117" s="544"/>
      <c r="AB117" s="544"/>
      <c r="AC117" s="544"/>
      <c r="AD117" s="551"/>
    </row>
    <row r="118" spans="1:30" s="8" customFormat="1" ht="164.25" customHeight="1" x14ac:dyDescent="0.25">
      <c r="A118" s="6" t="s">
        <v>543</v>
      </c>
      <c r="B118" s="33" t="s">
        <v>458</v>
      </c>
      <c r="C118" s="62" t="s">
        <v>459</v>
      </c>
      <c r="D118" s="34" t="s">
        <v>357</v>
      </c>
      <c r="E118" s="34" t="s">
        <v>159</v>
      </c>
      <c r="F118" s="20" t="s">
        <v>456</v>
      </c>
      <c r="G118" s="590" t="s">
        <v>457</v>
      </c>
      <c r="H118" s="194" t="s">
        <v>107</v>
      </c>
      <c r="I118" s="57"/>
      <c r="J118" s="13" t="s">
        <v>384</v>
      </c>
      <c r="K118" s="2" t="s">
        <v>385</v>
      </c>
      <c r="L118" s="1">
        <v>1</v>
      </c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44"/>
      <c r="Z118" s="544"/>
      <c r="AA118" s="544"/>
      <c r="AB118" s="544"/>
      <c r="AC118" s="544"/>
      <c r="AD118" s="551"/>
    </row>
    <row r="119" spans="1:30" s="8" customFormat="1" ht="118.5" customHeight="1" x14ac:dyDescent="0.25">
      <c r="A119" s="6" t="s">
        <v>544</v>
      </c>
      <c r="B119" s="33" t="s">
        <v>454</v>
      </c>
      <c r="C119" s="34" t="s">
        <v>153</v>
      </c>
      <c r="D119" s="34" t="s">
        <v>357</v>
      </c>
      <c r="E119" s="34" t="s">
        <v>159</v>
      </c>
      <c r="F119" s="20" t="s">
        <v>237</v>
      </c>
      <c r="G119" s="46" t="s">
        <v>131</v>
      </c>
      <c r="H119" s="23" t="s">
        <v>107</v>
      </c>
      <c r="I119" s="37"/>
      <c r="J119" s="13" t="s">
        <v>384</v>
      </c>
      <c r="K119" s="2" t="s">
        <v>385</v>
      </c>
      <c r="L119" s="1">
        <v>2</v>
      </c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544"/>
      <c r="Z119" s="544"/>
      <c r="AA119" s="544"/>
      <c r="AB119" s="544"/>
      <c r="AC119" s="544"/>
      <c r="AD119" s="551"/>
    </row>
    <row r="120" spans="1:30" s="8" customFormat="1" ht="126" x14ac:dyDescent="0.25">
      <c r="A120" s="6" t="s">
        <v>545</v>
      </c>
      <c r="B120" s="2" t="s">
        <v>367</v>
      </c>
      <c r="C120" s="2" t="s">
        <v>369</v>
      </c>
      <c r="D120" s="2" t="s">
        <v>357</v>
      </c>
      <c r="E120" s="2" t="s">
        <v>370</v>
      </c>
      <c r="F120" s="9" t="s">
        <v>366</v>
      </c>
      <c r="G120" s="6" t="s">
        <v>131</v>
      </c>
      <c r="H120" s="1" t="s">
        <v>107</v>
      </c>
      <c r="I120" s="3"/>
      <c r="J120" s="13" t="s">
        <v>384</v>
      </c>
      <c r="K120" s="2" t="s">
        <v>385</v>
      </c>
      <c r="L120" s="1">
        <v>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544"/>
      <c r="Z120" s="544"/>
      <c r="AA120" s="544"/>
      <c r="AB120" s="544"/>
      <c r="AC120" s="544"/>
      <c r="AD120" s="551"/>
    </row>
    <row r="121" spans="1:30" s="8" customFormat="1" ht="220.5" x14ac:dyDescent="0.25">
      <c r="A121" s="6" t="s">
        <v>546</v>
      </c>
      <c r="B121" s="2" t="s">
        <v>748</v>
      </c>
      <c r="C121" s="2" t="s">
        <v>140</v>
      </c>
      <c r="D121" s="2" t="s">
        <v>357</v>
      </c>
      <c r="E121" s="2" t="s">
        <v>358</v>
      </c>
      <c r="F121" s="9" t="s">
        <v>366</v>
      </c>
      <c r="G121" s="6" t="s">
        <v>131</v>
      </c>
      <c r="H121" s="1" t="s">
        <v>107</v>
      </c>
      <c r="I121" s="3"/>
      <c r="J121" s="14" t="s">
        <v>384</v>
      </c>
      <c r="K121" s="2" t="s">
        <v>385</v>
      </c>
      <c r="L121" s="2">
        <v>1</v>
      </c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544"/>
      <c r="Z121" s="544"/>
      <c r="AA121" s="544"/>
      <c r="AB121" s="544"/>
      <c r="AC121" s="544"/>
      <c r="AD121" s="551"/>
    </row>
    <row r="122" spans="1:30" s="8" customFormat="1" ht="81.75" customHeight="1" x14ac:dyDescent="0.25">
      <c r="A122" s="99" t="s">
        <v>67</v>
      </c>
      <c r="B122" s="103" t="s">
        <v>376</v>
      </c>
      <c r="C122" s="104"/>
      <c r="D122" s="104"/>
      <c r="E122" s="104"/>
      <c r="F122" s="105"/>
      <c r="G122" s="99"/>
      <c r="H122" s="104"/>
      <c r="I122" s="106"/>
      <c r="J122" s="107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544"/>
      <c r="Z122" s="544"/>
      <c r="AA122" s="544"/>
      <c r="AB122" s="544"/>
      <c r="AC122" s="544"/>
      <c r="AD122" s="551"/>
    </row>
    <row r="123" spans="1:30" s="8" customFormat="1" ht="111.75" customHeight="1" x14ac:dyDescent="0.25">
      <c r="A123" s="6" t="s">
        <v>68</v>
      </c>
      <c r="B123" s="33" t="s">
        <v>460</v>
      </c>
      <c r="C123" s="34" t="s">
        <v>153</v>
      </c>
      <c r="D123" s="34" t="s">
        <v>357</v>
      </c>
      <c r="E123" s="34" t="s">
        <v>159</v>
      </c>
      <c r="F123" s="20" t="s">
        <v>672</v>
      </c>
      <c r="G123" s="46" t="s">
        <v>131</v>
      </c>
      <c r="H123" s="23" t="s">
        <v>107</v>
      </c>
      <c r="I123" s="37"/>
      <c r="J123" s="13" t="s">
        <v>486</v>
      </c>
      <c r="K123" s="2" t="s">
        <v>487</v>
      </c>
      <c r="L123" s="1">
        <v>1</v>
      </c>
      <c r="M123" s="1" t="s">
        <v>676</v>
      </c>
      <c r="N123" s="2" t="s">
        <v>677</v>
      </c>
      <c r="O123" s="1">
        <v>5268</v>
      </c>
      <c r="P123" s="1"/>
      <c r="Q123" s="1"/>
      <c r="R123" s="1"/>
      <c r="S123" s="1"/>
      <c r="T123" s="1"/>
      <c r="U123" s="1"/>
      <c r="V123" s="1"/>
      <c r="W123" s="1"/>
      <c r="X123" s="1"/>
      <c r="Y123" s="544"/>
      <c r="Z123" s="544"/>
      <c r="AA123" s="544"/>
      <c r="AB123" s="544"/>
      <c r="AC123" s="544"/>
      <c r="AD123" s="551"/>
    </row>
    <row r="124" spans="1:30" s="8" customFormat="1" ht="126.75" customHeight="1" x14ac:dyDescent="0.25">
      <c r="A124" s="6" t="s">
        <v>673</v>
      </c>
      <c r="B124" s="48" t="s">
        <v>683</v>
      </c>
      <c r="C124" s="45" t="s">
        <v>398</v>
      </c>
      <c r="D124" s="45" t="s">
        <v>357</v>
      </c>
      <c r="E124" s="34" t="s">
        <v>148</v>
      </c>
      <c r="F124" s="317" t="s">
        <v>672</v>
      </c>
      <c r="G124" s="445" t="s">
        <v>131</v>
      </c>
      <c r="H124" s="1"/>
      <c r="I124" s="3"/>
      <c r="J124" s="13" t="s">
        <v>486</v>
      </c>
      <c r="K124" s="2" t="s">
        <v>487</v>
      </c>
      <c r="L124" s="1">
        <v>1</v>
      </c>
      <c r="M124" s="1" t="s">
        <v>676</v>
      </c>
      <c r="N124" s="2" t="s">
        <v>677</v>
      </c>
      <c r="O124" s="645">
        <v>3290</v>
      </c>
      <c r="P124" s="1"/>
      <c r="Q124" s="1"/>
      <c r="R124" s="1"/>
      <c r="S124" s="1"/>
      <c r="T124" s="1"/>
      <c r="U124" s="1"/>
      <c r="V124" s="1"/>
      <c r="W124" s="1"/>
      <c r="X124" s="1"/>
      <c r="Y124" s="544"/>
      <c r="Z124" s="544"/>
      <c r="AA124" s="544"/>
      <c r="AB124" s="544"/>
      <c r="AC124" s="544"/>
      <c r="AD124" s="551"/>
    </row>
    <row r="125" spans="1:30" s="8" customFormat="1" ht="189" x14ac:dyDescent="0.25">
      <c r="A125" s="6" t="s">
        <v>674</v>
      </c>
      <c r="B125" s="11" t="s">
        <v>675</v>
      </c>
      <c r="C125" s="45" t="s">
        <v>436</v>
      </c>
      <c r="D125" s="45" t="s">
        <v>357</v>
      </c>
      <c r="E125" s="17" t="s">
        <v>314</v>
      </c>
      <c r="F125" s="317" t="s">
        <v>672</v>
      </c>
      <c r="G125" s="445" t="s">
        <v>131</v>
      </c>
      <c r="H125" s="1"/>
      <c r="I125" s="3"/>
      <c r="J125" s="13" t="s">
        <v>486</v>
      </c>
      <c r="K125" s="2" t="s">
        <v>487</v>
      </c>
      <c r="L125" s="1">
        <v>1</v>
      </c>
      <c r="M125" s="1" t="s">
        <v>676</v>
      </c>
      <c r="N125" s="2" t="s">
        <v>677</v>
      </c>
      <c r="O125" s="1">
        <v>1998</v>
      </c>
      <c r="P125" s="1"/>
      <c r="Q125" s="1"/>
      <c r="R125" s="1"/>
      <c r="S125" s="1"/>
      <c r="T125" s="1"/>
      <c r="U125" s="1"/>
      <c r="V125" s="1"/>
      <c r="W125" s="1"/>
      <c r="X125" s="1"/>
      <c r="Y125" s="544"/>
      <c r="Z125" s="544"/>
      <c r="AA125" s="544"/>
      <c r="AB125" s="544"/>
      <c r="AC125" s="544"/>
      <c r="AD125" s="551"/>
    </row>
    <row r="126" spans="1:30" s="8" customFormat="1" ht="81.75" customHeight="1" x14ac:dyDescent="0.25">
      <c r="A126" s="99" t="s">
        <v>69</v>
      </c>
      <c r="B126" s="103" t="s">
        <v>70</v>
      </c>
      <c r="C126" s="104"/>
      <c r="D126" s="104"/>
      <c r="E126" s="104"/>
      <c r="F126" s="105"/>
      <c r="G126" s="99"/>
      <c r="H126" s="104"/>
      <c r="I126" s="106"/>
      <c r="J126" s="107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544"/>
      <c r="Z126" s="544"/>
      <c r="AA126" s="544"/>
      <c r="AB126" s="544"/>
      <c r="AC126" s="544"/>
      <c r="AD126" s="551"/>
    </row>
    <row r="127" spans="1:30" s="8" customFormat="1" ht="94.5" x14ac:dyDescent="0.25">
      <c r="A127" s="195" t="s">
        <v>71</v>
      </c>
      <c r="B127" s="135" t="s">
        <v>702</v>
      </c>
      <c r="C127" s="135" t="s">
        <v>153</v>
      </c>
      <c r="D127" s="136" t="s">
        <v>703</v>
      </c>
      <c r="E127" s="135" t="s">
        <v>704</v>
      </c>
      <c r="F127" s="567" t="s">
        <v>705</v>
      </c>
      <c r="G127" s="591" t="s">
        <v>131</v>
      </c>
      <c r="H127" s="196"/>
      <c r="I127" s="3"/>
      <c r="J127" s="13" t="s">
        <v>719</v>
      </c>
      <c r="K127" s="197" t="s">
        <v>720</v>
      </c>
      <c r="L127" s="196">
        <v>20</v>
      </c>
      <c r="M127" s="196"/>
      <c r="N127" s="196"/>
      <c r="O127" s="196"/>
      <c r="P127" s="196"/>
      <c r="Q127" s="196"/>
      <c r="R127" s="196"/>
      <c r="S127" s="196"/>
      <c r="T127" s="196"/>
      <c r="U127" s="196"/>
      <c r="V127" s="1"/>
      <c r="W127" s="1"/>
      <c r="X127" s="1"/>
      <c r="Y127" s="544"/>
      <c r="Z127" s="544"/>
      <c r="AA127" s="544"/>
      <c r="AB127" s="544"/>
      <c r="AC127" s="544"/>
      <c r="AD127" s="551"/>
    </row>
    <row r="128" spans="1:30" s="8" customFormat="1" ht="141.75" x14ac:dyDescent="0.25">
      <c r="A128" s="195" t="s">
        <v>706</v>
      </c>
      <c r="B128" s="135" t="s">
        <v>707</v>
      </c>
      <c r="C128" s="135" t="s">
        <v>129</v>
      </c>
      <c r="D128" s="136" t="s">
        <v>703</v>
      </c>
      <c r="E128" s="135" t="s">
        <v>708</v>
      </c>
      <c r="F128" s="567" t="s">
        <v>705</v>
      </c>
      <c r="G128" s="591" t="s">
        <v>131</v>
      </c>
      <c r="H128" s="196"/>
      <c r="I128" s="3"/>
      <c r="J128" s="13" t="s">
        <v>719</v>
      </c>
      <c r="K128" s="646" t="s">
        <v>720</v>
      </c>
      <c r="L128" s="1">
        <v>236</v>
      </c>
      <c r="M128" s="196"/>
      <c r="N128" s="196"/>
      <c r="O128" s="196"/>
      <c r="P128" s="196"/>
      <c r="Q128" s="196"/>
      <c r="R128" s="196"/>
      <c r="S128" s="196"/>
      <c r="T128" s="196"/>
      <c r="U128" s="196"/>
      <c r="V128" s="1"/>
      <c r="W128" s="1"/>
      <c r="X128" s="1"/>
      <c r="Y128" s="544"/>
      <c r="Z128" s="544"/>
      <c r="AA128" s="544"/>
      <c r="AB128" s="544"/>
      <c r="AC128" s="544"/>
      <c r="AD128" s="551"/>
    </row>
    <row r="129" spans="1:30" s="8" customFormat="1" ht="115.5" customHeight="1" x14ac:dyDescent="0.25">
      <c r="A129" s="99" t="s">
        <v>72</v>
      </c>
      <c r="B129" s="103" t="s">
        <v>684</v>
      </c>
      <c r="C129" s="104"/>
      <c r="D129" s="104"/>
      <c r="E129" s="104"/>
      <c r="F129" s="105"/>
      <c r="G129" s="99"/>
      <c r="H129" s="104"/>
      <c r="I129" s="106"/>
      <c r="J129" s="107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544"/>
      <c r="Z129" s="544"/>
      <c r="AA129" s="544"/>
      <c r="AB129" s="544"/>
      <c r="AC129" s="544"/>
      <c r="AD129" s="551"/>
    </row>
    <row r="130" spans="1:30" s="8" customFormat="1" ht="114" customHeight="1" x14ac:dyDescent="0.25">
      <c r="A130" s="6" t="s">
        <v>73</v>
      </c>
      <c r="B130" s="33" t="s">
        <v>465</v>
      </c>
      <c r="C130" s="34" t="s">
        <v>153</v>
      </c>
      <c r="D130" s="34" t="s">
        <v>143</v>
      </c>
      <c r="E130" s="34" t="s">
        <v>159</v>
      </c>
      <c r="F130" s="59" t="s">
        <v>262</v>
      </c>
      <c r="G130" s="46" t="s">
        <v>457</v>
      </c>
      <c r="H130" s="23" t="s">
        <v>107</v>
      </c>
      <c r="I130" s="37"/>
      <c r="J130" s="13" t="s">
        <v>221</v>
      </c>
      <c r="K130" s="2" t="s">
        <v>222</v>
      </c>
      <c r="L130" s="1">
        <v>0.75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544"/>
      <c r="Z130" s="544"/>
      <c r="AA130" s="544"/>
      <c r="AB130" s="544"/>
      <c r="AC130" s="544"/>
      <c r="AD130" s="551"/>
    </row>
    <row r="131" spans="1:30" s="8" customFormat="1" ht="126" customHeight="1" x14ac:dyDescent="0.25">
      <c r="A131" s="101" t="s">
        <v>74</v>
      </c>
      <c r="B131" s="125" t="s">
        <v>75</v>
      </c>
      <c r="C131" s="126"/>
      <c r="D131" s="126"/>
      <c r="E131" s="126"/>
      <c r="F131" s="127"/>
      <c r="G131" s="101"/>
      <c r="H131" s="126"/>
      <c r="I131" s="128"/>
      <c r="J131" s="129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88"/>
      <c r="W131" s="188"/>
      <c r="X131" s="188"/>
      <c r="Y131" s="544"/>
      <c r="Z131" s="544"/>
      <c r="AA131" s="544"/>
      <c r="AB131" s="544"/>
      <c r="AC131" s="544"/>
      <c r="AD131" s="551"/>
    </row>
    <row r="132" spans="1:30" s="8" customFormat="1" ht="145.5" customHeight="1" x14ac:dyDescent="0.25">
      <c r="A132" s="99" t="s">
        <v>76</v>
      </c>
      <c r="B132" s="103" t="s">
        <v>77</v>
      </c>
      <c r="C132" s="104"/>
      <c r="D132" s="104"/>
      <c r="E132" s="104"/>
      <c r="F132" s="105"/>
      <c r="G132" s="99"/>
      <c r="H132" s="104"/>
      <c r="I132" s="106"/>
      <c r="J132" s="107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544"/>
      <c r="Z132" s="544"/>
      <c r="AA132" s="544"/>
      <c r="AB132" s="544"/>
      <c r="AC132" s="544"/>
      <c r="AD132" s="551"/>
    </row>
    <row r="133" spans="1:30" s="8" customFormat="1" ht="126" customHeight="1" x14ac:dyDescent="0.25">
      <c r="A133" s="6" t="s">
        <v>560</v>
      </c>
      <c r="B133" s="2" t="s">
        <v>522</v>
      </c>
      <c r="C133" s="2" t="s">
        <v>129</v>
      </c>
      <c r="D133" s="2" t="s">
        <v>130</v>
      </c>
      <c r="E133" s="2" t="s">
        <v>313</v>
      </c>
      <c r="F133" s="4" t="s">
        <v>402</v>
      </c>
      <c r="G133" s="6" t="s">
        <v>131</v>
      </c>
      <c r="H133" s="1"/>
      <c r="I133" s="3"/>
      <c r="J133" s="13" t="s">
        <v>388</v>
      </c>
      <c r="K133" s="2" t="s">
        <v>662</v>
      </c>
      <c r="L133" s="647">
        <v>10750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544"/>
      <c r="Z133" s="544"/>
      <c r="AA133" s="544"/>
      <c r="AB133" s="544"/>
      <c r="AC133" s="544"/>
      <c r="AD133" s="551"/>
    </row>
    <row r="134" spans="1:30" s="8" customFormat="1" ht="126" customHeight="1" x14ac:dyDescent="0.25">
      <c r="A134" s="6" t="s">
        <v>561</v>
      </c>
      <c r="B134" s="2" t="s">
        <v>523</v>
      </c>
      <c r="C134" s="2" t="s">
        <v>129</v>
      </c>
      <c r="D134" s="2" t="s">
        <v>130</v>
      </c>
      <c r="E134" s="2" t="s">
        <v>313</v>
      </c>
      <c r="F134" s="4" t="s">
        <v>402</v>
      </c>
      <c r="G134" s="6" t="s">
        <v>131</v>
      </c>
      <c r="H134" s="1"/>
      <c r="I134" s="3"/>
      <c r="J134" s="13" t="s">
        <v>388</v>
      </c>
      <c r="K134" s="2" t="s">
        <v>662</v>
      </c>
      <c r="L134" s="647">
        <v>111293.61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544"/>
      <c r="Z134" s="544"/>
      <c r="AA134" s="544"/>
      <c r="AB134" s="544"/>
      <c r="AC134" s="544"/>
      <c r="AD134" s="551"/>
    </row>
    <row r="135" spans="1:30" s="8" customFormat="1" ht="94.5" x14ac:dyDescent="0.25">
      <c r="A135" s="198" t="s">
        <v>562</v>
      </c>
      <c r="B135" s="134" t="s">
        <v>401</v>
      </c>
      <c r="C135" s="134" t="s">
        <v>398</v>
      </c>
      <c r="D135" s="134" t="s">
        <v>130</v>
      </c>
      <c r="E135" s="134" t="s">
        <v>148</v>
      </c>
      <c r="F135" s="568" t="s">
        <v>402</v>
      </c>
      <c r="G135" s="592" t="s">
        <v>131</v>
      </c>
      <c r="H135" s="199"/>
      <c r="I135" s="593"/>
      <c r="J135" s="577" t="s">
        <v>410</v>
      </c>
      <c r="K135" s="134" t="s">
        <v>662</v>
      </c>
      <c r="L135" s="200">
        <v>67500</v>
      </c>
      <c r="M135" s="134"/>
      <c r="N135" s="134"/>
      <c r="O135" s="134"/>
      <c r="P135" s="134"/>
      <c r="Q135" s="134"/>
      <c r="R135" s="134"/>
      <c r="S135" s="134"/>
      <c r="T135" s="134"/>
      <c r="U135" s="199"/>
      <c r="V135" s="1"/>
      <c r="W135" s="1"/>
      <c r="X135" s="1"/>
      <c r="Y135" s="544"/>
      <c r="Z135" s="544"/>
      <c r="AA135" s="544"/>
      <c r="AB135" s="544"/>
      <c r="AC135" s="544"/>
      <c r="AD135" s="551"/>
    </row>
    <row r="136" spans="1:30" s="8" customFormat="1" ht="94.5" x14ac:dyDescent="0.25">
      <c r="A136" s="198" t="s">
        <v>563</v>
      </c>
      <c r="B136" s="134" t="s">
        <v>403</v>
      </c>
      <c r="C136" s="134" t="s">
        <v>398</v>
      </c>
      <c r="D136" s="134" t="s">
        <v>130</v>
      </c>
      <c r="E136" s="134" t="s">
        <v>148</v>
      </c>
      <c r="F136" s="568" t="s">
        <v>402</v>
      </c>
      <c r="G136" s="592" t="s">
        <v>131</v>
      </c>
      <c r="H136" s="199"/>
      <c r="I136" s="593"/>
      <c r="J136" s="577" t="s">
        <v>410</v>
      </c>
      <c r="K136" s="134" t="s">
        <v>662</v>
      </c>
      <c r="L136" s="200">
        <v>72780</v>
      </c>
      <c r="M136" s="134"/>
      <c r="N136" s="134"/>
      <c r="O136" s="134"/>
      <c r="P136" s="134"/>
      <c r="Q136" s="134"/>
      <c r="R136" s="134"/>
      <c r="S136" s="134"/>
      <c r="T136" s="134"/>
      <c r="U136" s="199"/>
      <c r="V136" s="1"/>
      <c r="W136" s="1"/>
      <c r="X136" s="1"/>
      <c r="Y136" s="544"/>
      <c r="Z136" s="544"/>
      <c r="AA136" s="544"/>
      <c r="AB136" s="544"/>
      <c r="AC136" s="544"/>
      <c r="AD136" s="551"/>
    </row>
    <row r="137" spans="1:30" s="8" customFormat="1" ht="94.5" x14ac:dyDescent="0.25">
      <c r="A137" s="198" t="s">
        <v>564</v>
      </c>
      <c r="B137" s="134" t="s">
        <v>404</v>
      </c>
      <c r="C137" s="134" t="s">
        <v>398</v>
      </c>
      <c r="D137" s="134" t="s">
        <v>130</v>
      </c>
      <c r="E137" s="134" t="s">
        <v>148</v>
      </c>
      <c r="F137" s="568" t="s">
        <v>402</v>
      </c>
      <c r="G137" s="592" t="s">
        <v>131</v>
      </c>
      <c r="H137" s="199"/>
      <c r="I137" s="593"/>
      <c r="J137" s="577" t="s">
        <v>410</v>
      </c>
      <c r="K137" s="134" t="s">
        <v>662</v>
      </c>
      <c r="L137" s="200">
        <v>17835</v>
      </c>
      <c r="M137" s="134"/>
      <c r="N137" s="134"/>
      <c r="O137" s="134"/>
      <c r="P137" s="134"/>
      <c r="Q137" s="134"/>
      <c r="R137" s="134"/>
      <c r="S137" s="134"/>
      <c r="T137" s="134"/>
      <c r="U137" s="199"/>
      <c r="V137" s="1"/>
      <c r="W137" s="1"/>
      <c r="X137" s="1"/>
      <c r="Y137" s="544"/>
      <c r="Z137" s="544"/>
      <c r="AA137" s="544"/>
      <c r="AB137" s="544"/>
      <c r="AC137" s="544"/>
      <c r="AD137" s="551"/>
    </row>
    <row r="138" spans="1:30" s="8" customFormat="1" ht="94.5" x14ac:dyDescent="0.25">
      <c r="A138" s="198" t="s">
        <v>565</v>
      </c>
      <c r="B138" s="134" t="s">
        <v>405</v>
      </c>
      <c r="C138" s="134" t="s">
        <v>398</v>
      </c>
      <c r="D138" s="134" t="s">
        <v>130</v>
      </c>
      <c r="E138" s="134" t="s">
        <v>148</v>
      </c>
      <c r="F138" s="568" t="s">
        <v>402</v>
      </c>
      <c r="G138" s="592" t="s">
        <v>131</v>
      </c>
      <c r="H138" s="199"/>
      <c r="I138" s="593"/>
      <c r="J138" s="577" t="s">
        <v>410</v>
      </c>
      <c r="K138" s="134" t="s">
        <v>663</v>
      </c>
      <c r="L138" s="200">
        <v>60794</v>
      </c>
      <c r="M138" s="134"/>
      <c r="N138" s="134"/>
      <c r="O138" s="134"/>
      <c r="P138" s="134"/>
      <c r="Q138" s="134"/>
      <c r="R138" s="134"/>
      <c r="S138" s="134"/>
      <c r="T138" s="134"/>
      <c r="U138" s="199"/>
      <c r="V138" s="1"/>
      <c r="W138" s="1"/>
      <c r="X138" s="1"/>
      <c r="Y138" s="544"/>
      <c r="Z138" s="544"/>
      <c r="AA138" s="544"/>
      <c r="AB138" s="544"/>
      <c r="AC138" s="544"/>
      <c r="AD138" s="551"/>
    </row>
    <row r="139" spans="1:30" s="8" customFormat="1" ht="94.5" x14ac:dyDescent="0.25">
      <c r="A139" s="6" t="s">
        <v>566</v>
      </c>
      <c r="B139" s="2" t="s">
        <v>380</v>
      </c>
      <c r="C139" s="2" t="s">
        <v>372</v>
      </c>
      <c r="D139" s="2" t="s">
        <v>130</v>
      </c>
      <c r="E139" s="2" t="s">
        <v>370</v>
      </c>
      <c r="F139" s="4" t="s">
        <v>241</v>
      </c>
      <c r="G139" s="6" t="s">
        <v>131</v>
      </c>
      <c r="H139" s="1"/>
      <c r="I139" s="3"/>
      <c r="J139" s="13" t="s">
        <v>388</v>
      </c>
      <c r="K139" s="2" t="s">
        <v>663</v>
      </c>
      <c r="L139" s="647">
        <v>41319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44"/>
      <c r="Z139" s="544"/>
      <c r="AA139" s="544"/>
      <c r="AB139" s="544"/>
      <c r="AC139" s="544"/>
      <c r="AD139" s="551"/>
    </row>
    <row r="140" spans="1:30" s="8" customFormat="1" ht="94.5" x14ac:dyDescent="0.25">
      <c r="A140" s="6" t="s">
        <v>567</v>
      </c>
      <c r="B140" s="2" t="s">
        <v>421</v>
      </c>
      <c r="C140" s="2" t="s">
        <v>359</v>
      </c>
      <c r="D140" s="2" t="s">
        <v>130</v>
      </c>
      <c r="E140" s="2" t="s">
        <v>361</v>
      </c>
      <c r="F140" s="9" t="s">
        <v>402</v>
      </c>
      <c r="G140" s="6" t="s">
        <v>131</v>
      </c>
      <c r="H140" s="1"/>
      <c r="I140" s="3"/>
      <c r="J140" s="13" t="s">
        <v>388</v>
      </c>
      <c r="K140" s="2" t="s">
        <v>662</v>
      </c>
      <c r="L140" s="647">
        <v>34684</v>
      </c>
      <c r="M140" s="1" t="s">
        <v>411</v>
      </c>
      <c r="N140" s="2" t="s">
        <v>664</v>
      </c>
      <c r="O140" s="1">
        <v>331</v>
      </c>
      <c r="P140" s="1"/>
      <c r="Q140" s="1"/>
      <c r="R140" s="1"/>
      <c r="S140" s="1"/>
      <c r="T140" s="1"/>
      <c r="U140" s="1"/>
      <c r="V140" s="1"/>
      <c r="W140" s="1"/>
      <c r="X140" s="1"/>
      <c r="Y140" s="544"/>
      <c r="Z140" s="544"/>
      <c r="AA140" s="544"/>
      <c r="AB140" s="544"/>
      <c r="AC140" s="544"/>
      <c r="AD140" s="551"/>
    </row>
    <row r="141" spans="1:30" s="8" customFormat="1" ht="113.25" customHeight="1" x14ac:dyDescent="0.25">
      <c r="A141" s="6" t="s">
        <v>568</v>
      </c>
      <c r="B141" s="2" t="s">
        <v>423</v>
      </c>
      <c r="C141" s="2" t="s">
        <v>359</v>
      </c>
      <c r="D141" s="2" t="s">
        <v>130</v>
      </c>
      <c r="E141" s="2" t="s">
        <v>361</v>
      </c>
      <c r="F141" s="9" t="s">
        <v>402</v>
      </c>
      <c r="G141" s="6" t="s">
        <v>131</v>
      </c>
      <c r="H141" s="1"/>
      <c r="I141" s="3"/>
      <c r="J141" s="13" t="s">
        <v>431</v>
      </c>
      <c r="K141" s="2" t="s">
        <v>662</v>
      </c>
      <c r="L141" s="647">
        <v>3477.33</v>
      </c>
      <c r="M141" s="1" t="s">
        <v>411</v>
      </c>
      <c r="N141" s="2" t="s">
        <v>665</v>
      </c>
      <c r="O141" s="1">
        <v>571.29999999999995</v>
      </c>
      <c r="P141" s="1"/>
      <c r="Q141" s="1"/>
      <c r="R141" s="1"/>
      <c r="S141" s="1"/>
      <c r="T141" s="1"/>
      <c r="U141" s="1"/>
      <c r="V141" s="1"/>
      <c r="W141" s="1"/>
      <c r="X141" s="1"/>
      <c r="Y141" s="544"/>
      <c r="Z141" s="544"/>
      <c r="AA141" s="544"/>
      <c r="AB141" s="544"/>
      <c r="AC141" s="544"/>
      <c r="AD141" s="551"/>
    </row>
    <row r="142" spans="1:30" s="8" customFormat="1" ht="90.75" customHeight="1" x14ac:dyDescent="0.25">
      <c r="A142" s="99" t="s">
        <v>79</v>
      </c>
      <c r="B142" s="201" t="s">
        <v>80</v>
      </c>
      <c r="C142" s="100"/>
      <c r="D142" s="100"/>
      <c r="E142" s="100"/>
      <c r="F142" s="548"/>
      <c r="G142" s="594"/>
      <c r="H142" s="100"/>
      <c r="I142" s="595"/>
      <c r="J142" s="578"/>
      <c r="K142" s="202"/>
      <c r="L142" s="202"/>
      <c r="M142" s="202"/>
      <c r="N142" s="202"/>
      <c r="O142" s="202"/>
      <c r="P142" s="203"/>
      <c r="Q142" s="203"/>
      <c r="R142" s="203"/>
      <c r="S142" s="203"/>
      <c r="T142" s="104"/>
      <c r="U142" s="204"/>
      <c r="V142" s="104"/>
      <c r="W142" s="104"/>
      <c r="X142" s="104"/>
      <c r="Y142" s="544"/>
      <c r="Z142" s="544"/>
      <c r="AA142" s="544"/>
      <c r="AB142" s="544"/>
      <c r="AC142" s="544"/>
      <c r="AD142" s="551"/>
    </row>
    <row r="143" spans="1:30" s="8" customFormat="1" ht="126" x14ac:dyDescent="0.25">
      <c r="A143" s="6" t="s">
        <v>623</v>
      </c>
      <c r="B143" s="33" t="s">
        <v>461</v>
      </c>
      <c r="C143" s="34" t="s">
        <v>464</v>
      </c>
      <c r="D143" s="34" t="s">
        <v>365</v>
      </c>
      <c r="E143" s="34" t="s">
        <v>159</v>
      </c>
      <c r="F143" s="59" t="s">
        <v>462</v>
      </c>
      <c r="G143" s="46" t="s">
        <v>131</v>
      </c>
      <c r="H143" s="23" t="s">
        <v>107</v>
      </c>
      <c r="I143" s="37"/>
      <c r="J143" s="13" t="s">
        <v>488</v>
      </c>
      <c r="K143" s="2" t="s">
        <v>489</v>
      </c>
      <c r="L143" s="1">
        <v>241</v>
      </c>
      <c r="M143" s="1" t="s">
        <v>624</v>
      </c>
      <c r="N143" s="2" t="s">
        <v>625</v>
      </c>
      <c r="O143" s="1">
        <v>20</v>
      </c>
      <c r="P143" s="1"/>
      <c r="Q143" s="1"/>
      <c r="R143" s="1"/>
      <c r="S143" s="1"/>
      <c r="T143" s="1"/>
      <c r="U143" s="1"/>
      <c r="V143" s="1"/>
      <c r="W143" s="1"/>
      <c r="X143" s="1"/>
      <c r="Y143" s="544"/>
      <c r="Z143" s="544"/>
      <c r="AA143" s="544"/>
      <c r="AB143" s="544"/>
      <c r="AC143" s="544"/>
      <c r="AD143" s="551"/>
    </row>
    <row r="144" spans="1:30" s="8" customFormat="1" ht="112.5" customHeight="1" x14ac:dyDescent="0.25">
      <c r="A144" s="99" t="s">
        <v>82</v>
      </c>
      <c r="B144" s="103" t="s">
        <v>83</v>
      </c>
      <c r="C144" s="104"/>
      <c r="D144" s="104"/>
      <c r="E144" s="104"/>
      <c r="F144" s="105"/>
      <c r="G144" s="99"/>
      <c r="H144" s="104"/>
      <c r="I144" s="106"/>
      <c r="J144" s="107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544"/>
      <c r="Z144" s="544"/>
      <c r="AA144" s="544"/>
      <c r="AB144" s="544"/>
      <c r="AC144" s="544"/>
      <c r="AD144" s="551"/>
    </row>
    <row r="145" spans="1:30" s="8" customFormat="1" ht="131.25" customHeight="1" x14ac:dyDescent="0.25">
      <c r="A145" s="6" t="s">
        <v>569</v>
      </c>
      <c r="B145" s="557" t="s">
        <v>698</v>
      </c>
      <c r="C145" s="17" t="s">
        <v>436</v>
      </c>
      <c r="D145" s="45" t="s">
        <v>365</v>
      </c>
      <c r="E145" s="17" t="s">
        <v>314</v>
      </c>
      <c r="F145" s="317" t="s">
        <v>243</v>
      </c>
      <c r="G145" s="318" t="s">
        <v>131</v>
      </c>
      <c r="H145" s="1"/>
      <c r="I145" s="3"/>
      <c r="J145" s="13" t="s">
        <v>490</v>
      </c>
      <c r="K145" s="2" t="s">
        <v>721</v>
      </c>
      <c r="L145" s="1">
        <v>1013.69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544"/>
      <c r="Z145" s="544"/>
      <c r="AA145" s="544"/>
      <c r="AB145" s="544"/>
      <c r="AC145" s="544"/>
      <c r="AD145" s="551"/>
    </row>
    <row r="146" spans="1:30" s="8" customFormat="1" ht="131.25" customHeight="1" x14ac:dyDescent="0.25">
      <c r="A146" s="6" t="s">
        <v>570</v>
      </c>
      <c r="B146" s="33" t="s">
        <v>463</v>
      </c>
      <c r="C146" s="205" t="s">
        <v>153</v>
      </c>
      <c r="D146" s="205" t="s">
        <v>365</v>
      </c>
      <c r="E146" s="205" t="s">
        <v>159</v>
      </c>
      <c r="F146" s="321" t="s">
        <v>243</v>
      </c>
      <c r="G146" s="596" t="s">
        <v>131</v>
      </c>
      <c r="H146" s="207" t="s">
        <v>107</v>
      </c>
      <c r="I146" s="37"/>
      <c r="J146" s="13" t="s">
        <v>490</v>
      </c>
      <c r="K146" s="2" t="s">
        <v>491</v>
      </c>
      <c r="L146" s="1">
        <v>5866.75</v>
      </c>
      <c r="M146" s="1"/>
      <c r="N146" s="1"/>
      <c r="O146" s="196"/>
      <c r="P146" s="196"/>
      <c r="Q146" s="196"/>
      <c r="R146" s="196"/>
      <c r="S146" s="196"/>
      <c r="T146" s="196"/>
      <c r="U146" s="1"/>
      <c r="V146" s="1"/>
      <c r="W146" s="1"/>
      <c r="X146" s="1"/>
      <c r="Y146" s="544"/>
      <c r="Z146" s="544"/>
      <c r="AA146" s="544"/>
      <c r="AB146" s="544"/>
      <c r="AC146" s="544"/>
      <c r="AD146" s="551"/>
    </row>
    <row r="147" spans="1:30" s="8" customFormat="1" ht="135" customHeight="1" x14ac:dyDescent="0.25">
      <c r="A147" s="6" t="s">
        <v>699</v>
      </c>
      <c r="B147" s="208" t="s">
        <v>700</v>
      </c>
      <c r="C147" s="209" t="s">
        <v>506</v>
      </c>
      <c r="D147" s="205" t="s">
        <v>365</v>
      </c>
      <c r="E147" s="135" t="s">
        <v>507</v>
      </c>
      <c r="F147" s="321" t="s">
        <v>243</v>
      </c>
      <c r="G147" s="195" t="s">
        <v>131</v>
      </c>
      <c r="H147" s="196"/>
      <c r="I147" s="3"/>
      <c r="J147" s="13" t="s">
        <v>490</v>
      </c>
      <c r="K147" s="2" t="s">
        <v>491</v>
      </c>
      <c r="L147" s="1">
        <v>4426</v>
      </c>
      <c r="M147" s="1"/>
      <c r="N147" s="1"/>
      <c r="O147" s="196"/>
      <c r="P147" s="196"/>
      <c r="Q147" s="196"/>
      <c r="R147" s="196"/>
      <c r="S147" s="196"/>
      <c r="T147" s="196"/>
      <c r="U147" s="1"/>
      <c r="V147" s="1"/>
      <c r="W147" s="1"/>
      <c r="X147" s="1"/>
      <c r="Y147" s="544"/>
      <c r="Z147" s="544"/>
      <c r="AA147" s="544"/>
      <c r="AB147" s="544"/>
      <c r="AC147" s="544"/>
      <c r="AD147" s="551"/>
    </row>
    <row r="148" spans="1:30" s="8" customFormat="1" ht="146.25" customHeight="1" x14ac:dyDescent="0.25">
      <c r="A148" s="99" t="s">
        <v>84</v>
      </c>
      <c r="B148" s="103" t="s">
        <v>85</v>
      </c>
      <c r="C148" s="104"/>
      <c r="D148" s="104"/>
      <c r="E148" s="104"/>
      <c r="F148" s="105"/>
      <c r="G148" s="99"/>
      <c r="H148" s="104"/>
      <c r="I148" s="106"/>
      <c r="J148" s="107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544"/>
      <c r="Z148" s="544"/>
      <c r="AA148" s="544"/>
      <c r="AB148" s="544"/>
      <c r="AC148" s="544"/>
      <c r="AD148" s="551"/>
    </row>
    <row r="149" spans="1:30" s="8" customFormat="1" ht="112.5" customHeight="1" x14ac:dyDescent="0.25">
      <c r="A149" s="6" t="s">
        <v>571</v>
      </c>
      <c r="B149" s="17" t="s">
        <v>634</v>
      </c>
      <c r="C149" s="2" t="s">
        <v>514</v>
      </c>
      <c r="D149" s="2" t="s">
        <v>365</v>
      </c>
      <c r="E149" s="2" t="s">
        <v>313</v>
      </c>
      <c r="F149" s="4" t="s">
        <v>406</v>
      </c>
      <c r="G149" s="12" t="s">
        <v>131</v>
      </c>
      <c r="H149" s="2"/>
      <c r="I149" s="10"/>
      <c r="J149" s="14" t="s">
        <v>393</v>
      </c>
      <c r="K149" s="2" t="s">
        <v>640</v>
      </c>
      <c r="L149" s="2">
        <v>200</v>
      </c>
      <c r="M149" s="2" t="s">
        <v>413</v>
      </c>
      <c r="N149" s="2" t="s">
        <v>641</v>
      </c>
      <c r="O149" s="2">
        <v>400</v>
      </c>
      <c r="P149" s="2" t="s">
        <v>394</v>
      </c>
      <c r="Q149" s="2" t="s">
        <v>642</v>
      </c>
      <c r="R149" s="2">
        <v>196</v>
      </c>
      <c r="S149" s="2" t="s">
        <v>396</v>
      </c>
      <c r="T149" s="2" t="s">
        <v>643</v>
      </c>
      <c r="U149" s="2">
        <v>400</v>
      </c>
      <c r="V149" s="2" t="s">
        <v>432</v>
      </c>
      <c r="W149" s="2" t="s">
        <v>644</v>
      </c>
      <c r="X149" s="2">
        <v>1.89</v>
      </c>
      <c r="Y149" s="544"/>
      <c r="Z149" s="544"/>
      <c r="AA149" s="544"/>
      <c r="AB149" s="544"/>
      <c r="AC149" s="544"/>
      <c r="AD149" s="551"/>
    </row>
    <row r="150" spans="1:30" s="8" customFormat="1" ht="126" x14ac:dyDescent="0.25">
      <c r="A150" s="6" t="s">
        <v>572</v>
      </c>
      <c r="B150" s="11" t="s">
        <v>635</v>
      </c>
      <c r="C150" s="2" t="s">
        <v>622</v>
      </c>
      <c r="D150" s="2" t="s">
        <v>365</v>
      </c>
      <c r="E150" s="2" t="s">
        <v>314</v>
      </c>
      <c r="F150" s="9" t="s">
        <v>406</v>
      </c>
      <c r="G150" s="12" t="s">
        <v>131</v>
      </c>
      <c r="H150" s="1"/>
      <c r="I150" s="3"/>
      <c r="J150" s="13" t="s">
        <v>393</v>
      </c>
      <c r="K150" s="2" t="s">
        <v>640</v>
      </c>
      <c r="L150" s="1">
        <v>67</v>
      </c>
      <c r="M150" s="1" t="s">
        <v>394</v>
      </c>
      <c r="N150" s="17" t="s">
        <v>645</v>
      </c>
      <c r="O150" s="1">
        <v>205</v>
      </c>
      <c r="P150" s="1" t="s">
        <v>396</v>
      </c>
      <c r="Q150" s="2" t="s">
        <v>646</v>
      </c>
      <c r="R150" s="1">
        <v>283</v>
      </c>
      <c r="S150" s="1" t="s">
        <v>432</v>
      </c>
      <c r="T150" s="2" t="s">
        <v>647</v>
      </c>
      <c r="U150" s="1">
        <v>0.34</v>
      </c>
      <c r="V150" s="210" t="s">
        <v>1016</v>
      </c>
      <c r="W150" s="643" t="s">
        <v>1017</v>
      </c>
      <c r="X150" s="210">
        <v>67</v>
      </c>
      <c r="Y150" s="544" t="s">
        <v>1018</v>
      </c>
      <c r="Z150" s="648" t="s">
        <v>1019</v>
      </c>
      <c r="AA150" s="544">
        <v>283</v>
      </c>
      <c r="AB150" s="544"/>
      <c r="AC150" s="544"/>
      <c r="AD150" s="551"/>
    </row>
    <row r="151" spans="1:30" s="8" customFormat="1" ht="126" x14ac:dyDescent="0.25">
      <c r="A151" s="6" t="s">
        <v>573</v>
      </c>
      <c r="B151" s="2" t="s">
        <v>636</v>
      </c>
      <c r="C151" s="2" t="s">
        <v>364</v>
      </c>
      <c r="D151" s="2" t="s">
        <v>365</v>
      </c>
      <c r="E151" s="2" t="s">
        <v>159</v>
      </c>
      <c r="F151" s="4" t="s">
        <v>244</v>
      </c>
      <c r="G151" s="6" t="s">
        <v>131</v>
      </c>
      <c r="H151" s="1"/>
      <c r="I151" s="3"/>
      <c r="J151" s="14" t="s">
        <v>393</v>
      </c>
      <c r="K151" s="2" t="s">
        <v>640</v>
      </c>
      <c r="L151" s="2">
        <v>803</v>
      </c>
      <c r="M151" s="2" t="s">
        <v>394</v>
      </c>
      <c r="N151" s="2" t="s">
        <v>642</v>
      </c>
      <c r="O151" s="2">
        <v>766</v>
      </c>
      <c r="P151" s="2" t="s">
        <v>396</v>
      </c>
      <c r="Q151" s="2" t="s">
        <v>643</v>
      </c>
      <c r="R151" s="2">
        <v>102778</v>
      </c>
      <c r="S151" s="2" t="s">
        <v>432</v>
      </c>
      <c r="T151" s="2" t="s">
        <v>644</v>
      </c>
      <c r="U151" s="2">
        <v>19.71</v>
      </c>
      <c r="V151" s="210" t="s">
        <v>1016</v>
      </c>
      <c r="W151" s="643" t="s">
        <v>1017</v>
      </c>
      <c r="X151" s="210">
        <v>803</v>
      </c>
      <c r="Y151" s="544" t="s">
        <v>1018</v>
      </c>
      <c r="Z151" s="643" t="s">
        <v>1019</v>
      </c>
      <c r="AA151" s="544">
        <v>103544</v>
      </c>
      <c r="AB151" s="544"/>
      <c r="AC151" s="544"/>
      <c r="AD151" s="551"/>
    </row>
    <row r="152" spans="1:30" s="8" customFormat="1" ht="126" x14ac:dyDescent="0.25">
      <c r="A152" s="6" t="s">
        <v>574</v>
      </c>
      <c r="B152" s="18" t="s">
        <v>637</v>
      </c>
      <c r="C152" s="2" t="s">
        <v>604</v>
      </c>
      <c r="D152" s="2" t="s">
        <v>365</v>
      </c>
      <c r="E152" s="2" t="s">
        <v>148</v>
      </c>
      <c r="F152" s="4" t="s">
        <v>406</v>
      </c>
      <c r="G152" s="6" t="s">
        <v>131</v>
      </c>
      <c r="H152" s="1"/>
      <c r="I152" s="3"/>
      <c r="J152" s="14" t="s">
        <v>393</v>
      </c>
      <c r="K152" s="2" t="s">
        <v>640</v>
      </c>
      <c r="L152" s="2">
        <v>123</v>
      </c>
      <c r="M152" s="2" t="s">
        <v>413</v>
      </c>
      <c r="N152" s="2" t="s">
        <v>641</v>
      </c>
      <c r="O152" s="2">
        <v>300</v>
      </c>
      <c r="P152" s="2" t="s">
        <v>394</v>
      </c>
      <c r="Q152" s="2" t="s">
        <v>642</v>
      </c>
      <c r="R152" s="2">
        <v>657</v>
      </c>
      <c r="S152" s="2" t="s">
        <v>396</v>
      </c>
      <c r="T152" s="2" t="s">
        <v>643</v>
      </c>
      <c r="U152" s="2">
        <v>657</v>
      </c>
      <c r="V152" s="2" t="s">
        <v>432</v>
      </c>
      <c r="W152" s="2" t="s">
        <v>644</v>
      </c>
      <c r="X152" s="2">
        <v>8.4499999999999993</v>
      </c>
      <c r="Y152" s="210" t="s">
        <v>1016</v>
      </c>
      <c r="Z152" s="643" t="s">
        <v>1017</v>
      </c>
      <c r="AA152" s="544">
        <v>300</v>
      </c>
      <c r="AB152" s="544" t="s">
        <v>1018</v>
      </c>
      <c r="AC152" s="643" t="s">
        <v>1019</v>
      </c>
      <c r="AD152" s="551">
        <v>657</v>
      </c>
    </row>
    <row r="153" spans="1:30" s="8" customFormat="1" ht="113.25" customHeight="1" x14ac:dyDescent="0.25">
      <c r="A153" s="6" t="s">
        <v>575</v>
      </c>
      <c r="B153" s="17" t="s">
        <v>638</v>
      </c>
      <c r="C153" s="2" t="s">
        <v>392</v>
      </c>
      <c r="D153" s="2" t="s">
        <v>365</v>
      </c>
      <c r="E153" s="2" t="s">
        <v>370</v>
      </c>
      <c r="F153" s="4" t="s">
        <v>244</v>
      </c>
      <c r="G153" s="6" t="s">
        <v>131</v>
      </c>
      <c r="H153" s="1"/>
      <c r="I153" s="3"/>
      <c r="J153" s="58" t="s">
        <v>648</v>
      </c>
      <c r="K153" s="27" t="s">
        <v>649</v>
      </c>
      <c r="L153" s="1">
        <v>267</v>
      </c>
      <c r="M153" s="1" t="s">
        <v>650</v>
      </c>
      <c r="N153" s="2" t="s">
        <v>651</v>
      </c>
      <c r="O153" s="1">
        <v>493</v>
      </c>
      <c r="P153" s="1" t="s">
        <v>652</v>
      </c>
      <c r="Q153" s="27" t="s">
        <v>643</v>
      </c>
      <c r="R153" s="1">
        <v>291</v>
      </c>
      <c r="S153" s="1" t="s">
        <v>432</v>
      </c>
      <c r="T153" s="2" t="s">
        <v>644</v>
      </c>
      <c r="U153" s="1">
        <v>2.92</v>
      </c>
      <c r="V153" s="210" t="s">
        <v>1016</v>
      </c>
      <c r="W153" s="648" t="s">
        <v>1017</v>
      </c>
      <c r="X153" s="544">
        <v>267</v>
      </c>
      <c r="Y153" s="544" t="s">
        <v>1018</v>
      </c>
      <c r="Z153" s="643" t="s">
        <v>1019</v>
      </c>
      <c r="AA153" s="544">
        <v>493</v>
      </c>
      <c r="AB153" s="544"/>
      <c r="AC153" s="544"/>
      <c r="AD153" s="551"/>
    </row>
    <row r="154" spans="1:30" s="8" customFormat="1" ht="137.25" customHeight="1" x14ac:dyDescent="0.25">
      <c r="A154" s="6" t="s">
        <v>576</v>
      </c>
      <c r="B154" s="211" t="s">
        <v>424</v>
      </c>
      <c r="C154" s="210" t="s">
        <v>425</v>
      </c>
      <c r="D154" s="210" t="s">
        <v>365</v>
      </c>
      <c r="E154" s="210" t="s">
        <v>361</v>
      </c>
      <c r="F154" s="549" t="s">
        <v>406</v>
      </c>
      <c r="G154" s="597" t="s">
        <v>131</v>
      </c>
      <c r="H154" s="210"/>
      <c r="I154" s="598"/>
      <c r="J154" s="579" t="s">
        <v>393</v>
      </c>
      <c r="K154" s="210" t="s">
        <v>412</v>
      </c>
      <c r="L154" s="210">
        <v>321</v>
      </c>
      <c r="M154" s="210" t="s">
        <v>413</v>
      </c>
      <c r="N154" s="210" t="s">
        <v>414</v>
      </c>
      <c r="O154" s="210">
        <v>2762</v>
      </c>
      <c r="P154" s="210" t="s">
        <v>394</v>
      </c>
      <c r="Q154" s="210" t="s">
        <v>395</v>
      </c>
      <c r="R154" s="210">
        <v>347</v>
      </c>
      <c r="S154" s="2" t="s">
        <v>396</v>
      </c>
      <c r="T154" s="2" t="s">
        <v>643</v>
      </c>
      <c r="U154" s="2">
        <v>285</v>
      </c>
      <c r="V154" s="1" t="s">
        <v>432</v>
      </c>
      <c r="W154" s="2" t="s">
        <v>679</v>
      </c>
      <c r="X154" s="16">
        <v>5.37</v>
      </c>
      <c r="Y154" s="210" t="s">
        <v>1016</v>
      </c>
      <c r="Z154" s="643" t="s">
        <v>1017</v>
      </c>
      <c r="AA154" s="544">
        <v>2952</v>
      </c>
      <c r="AB154" s="544" t="s">
        <v>1018</v>
      </c>
      <c r="AC154" s="643" t="s">
        <v>1019</v>
      </c>
      <c r="AD154" s="551">
        <v>347</v>
      </c>
    </row>
    <row r="155" spans="1:30" s="8" customFormat="1" ht="109.5" customHeight="1" x14ac:dyDescent="0.25">
      <c r="A155" s="99" t="s">
        <v>86</v>
      </c>
      <c r="B155" s="103" t="s">
        <v>87</v>
      </c>
      <c r="C155" s="104"/>
      <c r="D155" s="104"/>
      <c r="E155" s="104"/>
      <c r="F155" s="105"/>
      <c r="G155" s="99"/>
      <c r="H155" s="104"/>
      <c r="I155" s="106"/>
      <c r="J155" s="107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544"/>
      <c r="Z155" s="544"/>
      <c r="AA155" s="544"/>
      <c r="AB155" s="544"/>
      <c r="AC155" s="544"/>
      <c r="AD155" s="551"/>
    </row>
    <row r="156" spans="1:30" s="22" customFormat="1" ht="123" customHeight="1" x14ac:dyDescent="0.25">
      <c r="A156" s="6" t="s">
        <v>577</v>
      </c>
      <c r="B156" s="2" t="s">
        <v>516</v>
      </c>
      <c r="C156" s="2" t="s">
        <v>129</v>
      </c>
      <c r="D156" s="2" t="s">
        <v>365</v>
      </c>
      <c r="E156" s="2" t="s">
        <v>313</v>
      </c>
      <c r="F156" s="4" t="s">
        <v>245</v>
      </c>
      <c r="G156" s="6" t="s">
        <v>131</v>
      </c>
      <c r="H156" s="2"/>
      <c r="I156" s="10"/>
      <c r="J156" s="14" t="s">
        <v>387</v>
      </c>
      <c r="K156" s="2" t="s">
        <v>815</v>
      </c>
      <c r="L156" s="2">
        <v>40</v>
      </c>
      <c r="M156" s="1" t="s">
        <v>722</v>
      </c>
      <c r="N156" s="2" t="s">
        <v>723</v>
      </c>
      <c r="O156" s="1">
        <v>1</v>
      </c>
      <c r="P156" s="1"/>
      <c r="Q156" s="1"/>
      <c r="R156" s="1"/>
      <c r="S156" s="1"/>
      <c r="T156" s="1"/>
      <c r="U156" s="1"/>
      <c r="V156" s="1"/>
      <c r="W156" s="1"/>
      <c r="X156" s="1"/>
      <c r="Y156" s="313"/>
      <c r="Z156" s="313"/>
      <c r="AA156" s="313"/>
      <c r="AB156" s="313"/>
      <c r="AC156" s="313"/>
      <c r="AD156" s="315"/>
    </row>
    <row r="157" spans="1:30" s="22" customFormat="1" ht="169.5" customHeight="1" x14ac:dyDescent="0.25">
      <c r="A157" s="6" t="s">
        <v>578</v>
      </c>
      <c r="B157" s="2" t="s">
        <v>709</v>
      </c>
      <c r="C157" s="2" t="s">
        <v>129</v>
      </c>
      <c r="D157" s="2" t="s">
        <v>365</v>
      </c>
      <c r="E157" s="2" t="s">
        <v>313</v>
      </c>
      <c r="F157" s="4" t="s">
        <v>245</v>
      </c>
      <c r="G157" s="6" t="s">
        <v>131</v>
      </c>
      <c r="H157" s="2"/>
      <c r="I157" s="10"/>
      <c r="J157" s="14" t="s">
        <v>387</v>
      </c>
      <c r="K157" s="2" t="s">
        <v>724</v>
      </c>
      <c r="L157" s="2">
        <v>0.5</v>
      </c>
      <c r="M157" s="2" t="s">
        <v>434</v>
      </c>
      <c r="N157" s="2" t="s">
        <v>520</v>
      </c>
      <c r="O157" s="2">
        <v>10</v>
      </c>
      <c r="P157" s="2" t="s">
        <v>694</v>
      </c>
      <c r="Q157" s="2" t="s">
        <v>695</v>
      </c>
      <c r="R157" s="2">
        <v>1</v>
      </c>
      <c r="S157" s="1"/>
      <c r="T157" s="1"/>
      <c r="U157" s="1"/>
      <c r="V157" s="1"/>
      <c r="W157" s="1"/>
      <c r="X157" s="1"/>
      <c r="Y157" s="313"/>
      <c r="Z157" s="313"/>
      <c r="AA157" s="313"/>
      <c r="AB157" s="313"/>
      <c r="AC157" s="313"/>
      <c r="AD157" s="315"/>
    </row>
    <row r="158" spans="1:30" s="214" customFormat="1" ht="94.5" x14ac:dyDescent="0.25">
      <c r="A158" s="6" t="s">
        <v>579</v>
      </c>
      <c r="B158" s="2" t="s">
        <v>441</v>
      </c>
      <c r="C158" s="2" t="s">
        <v>436</v>
      </c>
      <c r="D158" s="2" t="s">
        <v>365</v>
      </c>
      <c r="E158" s="2" t="s">
        <v>314</v>
      </c>
      <c r="F158" s="9" t="s">
        <v>407</v>
      </c>
      <c r="G158" s="12" t="s">
        <v>131</v>
      </c>
      <c r="H158" s="1"/>
      <c r="I158" s="3"/>
      <c r="J158" s="577" t="s">
        <v>387</v>
      </c>
      <c r="K158" s="134" t="s">
        <v>724</v>
      </c>
      <c r="L158" s="1">
        <v>1.41</v>
      </c>
      <c r="M158" s="1" t="s">
        <v>434</v>
      </c>
      <c r="N158" s="2" t="s">
        <v>520</v>
      </c>
      <c r="O158" s="1">
        <v>15</v>
      </c>
      <c r="P158" s="1"/>
      <c r="Q158" s="2"/>
      <c r="R158" s="1"/>
      <c r="S158" s="1"/>
      <c r="T158" s="1"/>
      <c r="U158" s="1"/>
      <c r="V158" s="1"/>
      <c r="W158" s="1"/>
      <c r="X158" s="1"/>
      <c r="Y158" s="546"/>
      <c r="Z158" s="546"/>
      <c r="AA158" s="546"/>
      <c r="AB158" s="546"/>
      <c r="AC158" s="546"/>
      <c r="AD158" s="558"/>
    </row>
    <row r="159" spans="1:30" s="22" customFormat="1" ht="166.5" customHeight="1" x14ac:dyDescent="0.25">
      <c r="A159" s="6" t="s">
        <v>580</v>
      </c>
      <c r="B159" s="215" t="s">
        <v>710</v>
      </c>
      <c r="C159" s="34" t="s">
        <v>153</v>
      </c>
      <c r="D159" s="34" t="s">
        <v>365</v>
      </c>
      <c r="E159" s="34" t="s">
        <v>159</v>
      </c>
      <c r="F159" s="20" t="s">
        <v>245</v>
      </c>
      <c r="G159" s="46" t="s">
        <v>131</v>
      </c>
      <c r="H159" s="23" t="s">
        <v>107</v>
      </c>
      <c r="I159" s="37"/>
      <c r="J159" s="577" t="s">
        <v>387</v>
      </c>
      <c r="K159" s="134" t="s">
        <v>724</v>
      </c>
      <c r="L159" s="1">
        <v>7.7</v>
      </c>
      <c r="M159" s="199" t="s">
        <v>694</v>
      </c>
      <c r="N159" s="134" t="s">
        <v>695</v>
      </c>
      <c r="O159" s="1">
        <v>1</v>
      </c>
      <c r="P159" s="1" t="s">
        <v>415</v>
      </c>
      <c r="Q159" s="2" t="s">
        <v>492</v>
      </c>
      <c r="R159" s="1">
        <v>1</v>
      </c>
      <c r="S159" s="1"/>
      <c r="T159" s="2"/>
      <c r="U159" s="1"/>
      <c r="V159" s="1"/>
      <c r="W159" s="1"/>
      <c r="X159" s="1"/>
      <c r="Y159" s="313"/>
      <c r="Z159" s="313"/>
      <c r="AA159" s="313"/>
      <c r="AB159" s="313"/>
      <c r="AC159" s="313"/>
      <c r="AD159" s="315"/>
    </row>
    <row r="160" spans="1:30" s="214" customFormat="1" ht="126.75" customHeight="1" x14ac:dyDescent="0.25">
      <c r="A160" s="6" t="s">
        <v>581</v>
      </c>
      <c r="B160" s="134" t="s">
        <v>711</v>
      </c>
      <c r="C160" s="134" t="s">
        <v>398</v>
      </c>
      <c r="D160" s="134" t="s">
        <v>365</v>
      </c>
      <c r="E160" s="134" t="s">
        <v>148</v>
      </c>
      <c r="F160" s="568" t="s">
        <v>407</v>
      </c>
      <c r="G160" s="592" t="s">
        <v>131</v>
      </c>
      <c r="H160" s="199"/>
      <c r="I160" s="593"/>
      <c r="J160" s="577" t="s">
        <v>387</v>
      </c>
      <c r="K160" s="134" t="s">
        <v>724</v>
      </c>
      <c r="L160" s="134">
        <v>16.95</v>
      </c>
      <c r="M160" s="134" t="s">
        <v>415</v>
      </c>
      <c r="N160" s="134" t="s">
        <v>416</v>
      </c>
      <c r="O160" s="134">
        <v>1</v>
      </c>
      <c r="P160" s="134" t="s">
        <v>434</v>
      </c>
      <c r="Q160" s="134" t="s">
        <v>418</v>
      </c>
      <c r="R160" s="134">
        <v>9</v>
      </c>
      <c r="S160" s="134" t="s">
        <v>696</v>
      </c>
      <c r="T160" s="134" t="s">
        <v>725</v>
      </c>
      <c r="U160" s="199">
        <v>1</v>
      </c>
      <c r="V160" s="1"/>
      <c r="W160" s="1"/>
      <c r="X160" s="1"/>
      <c r="Y160" s="546"/>
      <c r="Z160" s="546"/>
      <c r="AA160" s="546"/>
      <c r="AB160" s="546"/>
      <c r="AC160" s="546"/>
      <c r="AD160" s="558"/>
    </row>
    <row r="161" spans="1:30" s="214" customFormat="1" ht="123" customHeight="1" x14ac:dyDescent="0.25">
      <c r="A161" s="217" t="s">
        <v>582</v>
      </c>
      <c r="B161" s="213" t="s">
        <v>712</v>
      </c>
      <c r="C161" s="213" t="s">
        <v>398</v>
      </c>
      <c r="D161" s="213" t="s">
        <v>365</v>
      </c>
      <c r="E161" s="213" t="s">
        <v>148</v>
      </c>
      <c r="F161" s="216" t="s">
        <v>407</v>
      </c>
      <c r="G161" s="599" t="s">
        <v>131</v>
      </c>
      <c r="H161" s="212"/>
      <c r="I161" s="600"/>
      <c r="J161" s="577" t="s">
        <v>387</v>
      </c>
      <c r="K161" s="134" t="s">
        <v>724</v>
      </c>
      <c r="L161" s="134">
        <v>15.3</v>
      </c>
      <c r="M161" s="134" t="s">
        <v>415</v>
      </c>
      <c r="N161" s="134" t="s">
        <v>416</v>
      </c>
      <c r="O161" s="134">
        <v>2</v>
      </c>
      <c r="P161" s="134" t="s">
        <v>434</v>
      </c>
      <c r="Q161" s="134" t="s">
        <v>418</v>
      </c>
      <c r="R161" s="199">
        <v>3</v>
      </c>
      <c r="S161" s="134" t="s">
        <v>696</v>
      </c>
      <c r="T161" s="134" t="s">
        <v>725</v>
      </c>
      <c r="U161" s="199">
        <v>3</v>
      </c>
      <c r="V161" s="1"/>
      <c r="W161" s="1"/>
      <c r="X161" s="1"/>
      <c r="Y161" s="546"/>
      <c r="Z161" s="546"/>
      <c r="AA161" s="546"/>
      <c r="AB161" s="546"/>
      <c r="AC161" s="546"/>
      <c r="AD161" s="558"/>
    </row>
    <row r="162" spans="1:30" s="214" customFormat="1" ht="119.25" customHeight="1" x14ac:dyDescent="0.25">
      <c r="A162" s="6" t="s">
        <v>583</v>
      </c>
      <c r="B162" s="17" t="s">
        <v>713</v>
      </c>
      <c r="C162" s="2" t="s">
        <v>372</v>
      </c>
      <c r="D162" s="2" t="s">
        <v>365</v>
      </c>
      <c r="E162" s="2" t="s">
        <v>370</v>
      </c>
      <c r="F162" s="4" t="s">
        <v>245</v>
      </c>
      <c r="G162" s="6" t="s">
        <v>131</v>
      </c>
      <c r="H162" s="1"/>
      <c r="I162" s="3"/>
      <c r="J162" s="13" t="s">
        <v>387</v>
      </c>
      <c r="K162" s="2" t="s">
        <v>724</v>
      </c>
      <c r="L162" s="1">
        <v>19.399999999999999</v>
      </c>
      <c r="M162" s="2" t="s">
        <v>415</v>
      </c>
      <c r="N162" s="2" t="s">
        <v>433</v>
      </c>
      <c r="O162" s="1">
        <v>1</v>
      </c>
      <c r="P162" s="134"/>
      <c r="Q162" s="134"/>
      <c r="R162" s="1"/>
      <c r="S162" s="1"/>
      <c r="T162" s="1"/>
      <c r="U162" s="1"/>
      <c r="V162" s="1"/>
      <c r="W162" s="1"/>
      <c r="X162" s="1"/>
      <c r="Y162" s="546"/>
      <c r="Z162" s="546"/>
      <c r="AA162" s="546"/>
      <c r="AB162" s="546"/>
      <c r="AC162" s="546"/>
      <c r="AD162" s="558"/>
    </row>
    <row r="163" spans="1:30" s="214" customFormat="1" ht="197.25" customHeight="1" x14ac:dyDescent="0.25">
      <c r="A163" s="6" t="s">
        <v>584</v>
      </c>
      <c r="B163" s="17" t="s">
        <v>714</v>
      </c>
      <c r="C163" s="2" t="s">
        <v>372</v>
      </c>
      <c r="D163" s="2" t="s">
        <v>365</v>
      </c>
      <c r="E163" s="2" t="s">
        <v>370</v>
      </c>
      <c r="F163" s="4" t="s">
        <v>245</v>
      </c>
      <c r="G163" s="6" t="s">
        <v>131</v>
      </c>
      <c r="H163" s="1"/>
      <c r="I163" s="3"/>
      <c r="J163" s="14" t="s">
        <v>694</v>
      </c>
      <c r="K163" s="2" t="s">
        <v>695</v>
      </c>
      <c r="L163" s="2">
        <v>1</v>
      </c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546"/>
      <c r="Z163" s="546"/>
      <c r="AA163" s="546"/>
      <c r="AB163" s="546"/>
      <c r="AC163" s="546"/>
      <c r="AD163" s="558"/>
    </row>
    <row r="164" spans="1:30" s="214" customFormat="1" ht="124.5" customHeight="1" x14ac:dyDescent="0.25">
      <c r="A164" s="6" t="s">
        <v>585</v>
      </c>
      <c r="B164" s="369" t="s">
        <v>715</v>
      </c>
      <c r="C164" s="2" t="s">
        <v>359</v>
      </c>
      <c r="D164" s="2" t="s">
        <v>365</v>
      </c>
      <c r="E164" s="2" t="s">
        <v>361</v>
      </c>
      <c r="F164" s="9" t="s">
        <v>407</v>
      </c>
      <c r="G164" s="12" t="s">
        <v>131</v>
      </c>
      <c r="H164" s="2"/>
      <c r="I164" s="10"/>
      <c r="J164" s="14" t="s">
        <v>387</v>
      </c>
      <c r="K164" s="2" t="s">
        <v>724</v>
      </c>
      <c r="L164" s="2">
        <v>6.72</v>
      </c>
      <c r="M164" s="2" t="s">
        <v>415</v>
      </c>
      <c r="N164" s="2" t="s">
        <v>433</v>
      </c>
      <c r="O164" s="2">
        <v>1</v>
      </c>
      <c r="P164" s="2" t="s">
        <v>434</v>
      </c>
      <c r="Q164" s="2" t="s">
        <v>435</v>
      </c>
      <c r="R164" s="2">
        <v>7</v>
      </c>
      <c r="S164" s="2"/>
      <c r="T164" s="2"/>
      <c r="U164" s="219"/>
      <c r="V164" s="1"/>
      <c r="W164" s="1"/>
      <c r="X164" s="1"/>
      <c r="Y164" s="546"/>
      <c r="Z164" s="546"/>
      <c r="AA164" s="546"/>
      <c r="AB164" s="546"/>
      <c r="AC164" s="546"/>
      <c r="AD164" s="558"/>
    </row>
    <row r="165" spans="1:30" s="214" customFormat="1" ht="116.25" customHeight="1" x14ac:dyDescent="0.25">
      <c r="A165" s="6" t="s">
        <v>716</v>
      </c>
      <c r="B165" s="17" t="s">
        <v>717</v>
      </c>
      <c r="C165" s="2" t="s">
        <v>359</v>
      </c>
      <c r="D165" s="2" t="s">
        <v>365</v>
      </c>
      <c r="E165" s="2" t="s">
        <v>361</v>
      </c>
      <c r="F165" s="9" t="s">
        <v>407</v>
      </c>
      <c r="G165" s="12" t="s">
        <v>131</v>
      </c>
      <c r="H165" s="1"/>
      <c r="I165" s="3"/>
      <c r="J165" s="14" t="s">
        <v>387</v>
      </c>
      <c r="K165" s="2" t="s">
        <v>724</v>
      </c>
      <c r="L165" s="16">
        <v>6</v>
      </c>
      <c r="M165" s="2" t="s">
        <v>415</v>
      </c>
      <c r="N165" s="2" t="s">
        <v>433</v>
      </c>
      <c r="O165" s="1">
        <v>1</v>
      </c>
      <c r="P165" s="1"/>
      <c r="Q165" s="1"/>
      <c r="R165" s="1"/>
      <c r="S165" s="1"/>
      <c r="T165" s="1"/>
      <c r="U165" s="1"/>
      <c r="V165" s="1"/>
      <c r="W165" s="1"/>
      <c r="X165" s="1"/>
      <c r="Y165" s="546"/>
      <c r="Z165" s="546"/>
      <c r="AA165" s="546"/>
      <c r="AB165" s="546"/>
      <c r="AC165" s="546"/>
      <c r="AD165" s="558"/>
    </row>
    <row r="166" spans="1:30" s="22" customFormat="1" ht="116.25" customHeight="1" x14ac:dyDescent="0.25">
      <c r="A166" s="6" t="s">
        <v>943</v>
      </c>
      <c r="B166" s="17" t="s">
        <v>1004</v>
      </c>
      <c r="C166" s="2" t="s">
        <v>946</v>
      </c>
      <c r="D166" s="2" t="s">
        <v>365</v>
      </c>
      <c r="E166" s="2" t="s">
        <v>827</v>
      </c>
      <c r="F166" s="9" t="s">
        <v>407</v>
      </c>
      <c r="G166" s="12" t="s">
        <v>131</v>
      </c>
      <c r="H166" s="1"/>
      <c r="I166" s="3"/>
      <c r="J166" s="14" t="s">
        <v>387</v>
      </c>
      <c r="K166" s="2" t="s">
        <v>724</v>
      </c>
      <c r="L166" s="16">
        <v>13.65</v>
      </c>
      <c r="M166" s="134" t="s">
        <v>696</v>
      </c>
      <c r="N166" s="134" t="s">
        <v>725</v>
      </c>
      <c r="O166" s="1">
        <v>1</v>
      </c>
      <c r="P166" s="1"/>
      <c r="Q166" s="1"/>
      <c r="R166" s="1"/>
      <c r="S166" s="1"/>
      <c r="T166" s="1"/>
      <c r="U166" s="1"/>
      <c r="V166" s="1"/>
      <c r="W166" s="1"/>
      <c r="X166" s="1"/>
      <c r="Y166" s="313"/>
      <c r="Z166" s="313"/>
      <c r="AA166" s="313"/>
      <c r="AB166" s="313"/>
      <c r="AC166" s="313"/>
      <c r="AD166" s="315"/>
    </row>
    <row r="167" spans="1:30" s="8" customFormat="1" ht="81" customHeight="1" x14ac:dyDescent="0.25">
      <c r="A167" s="99" t="s">
        <v>88</v>
      </c>
      <c r="B167" s="103" t="s">
        <v>89</v>
      </c>
      <c r="C167" s="104"/>
      <c r="D167" s="104"/>
      <c r="E167" s="104"/>
      <c r="F167" s="105"/>
      <c r="G167" s="99"/>
      <c r="H167" s="104"/>
      <c r="I167" s="106"/>
      <c r="J167" s="107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544"/>
      <c r="Z167" s="544"/>
      <c r="AA167" s="544"/>
      <c r="AB167" s="544"/>
      <c r="AC167" s="544"/>
      <c r="AD167" s="551"/>
    </row>
    <row r="168" spans="1:30" s="8" customFormat="1" ht="63" x14ac:dyDescent="0.25">
      <c r="A168" s="6" t="s">
        <v>586</v>
      </c>
      <c r="B168" s="33" t="s">
        <v>466</v>
      </c>
      <c r="C168" s="34" t="s">
        <v>153</v>
      </c>
      <c r="D168" s="34" t="s">
        <v>143</v>
      </c>
      <c r="E168" s="34" t="s">
        <v>159</v>
      </c>
      <c r="F168" s="59" t="s">
        <v>467</v>
      </c>
      <c r="G168" s="46" t="s">
        <v>457</v>
      </c>
      <c r="H168" s="23" t="s">
        <v>107</v>
      </c>
      <c r="I168" s="37"/>
      <c r="J168" s="13" t="s">
        <v>493</v>
      </c>
      <c r="K168" s="2" t="s">
        <v>494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544"/>
      <c r="Z168" s="544"/>
      <c r="AA168" s="544"/>
      <c r="AB168" s="544"/>
      <c r="AC168" s="544"/>
      <c r="AD168" s="551"/>
    </row>
    <row r="169" spans="1:30" s="8" customFormat="1" ht="91.5" customHeight="1" x14ac:dyDescent="0.25">
      <c r="A169" s="6" t="s">
        <v>587</v>
      </c>
      <c r="B169" s="33" t="s">
        <v>1010</v>
      </c>
      <c r="C169" s="34" t="s">
        <v>153</v>
      </c>
      <c r="D169" s="34" t="s">
        <v>143</v>
      </c>
      <c r="E169" s="34" t="s">
        <v>159</v>
      </c>
      <c r="F169" s="59" t="s">
        <v>468</v>
      </c>
      <c r="G169" s="46" t="s">
        <v>131</v>
      </c>
      <c r="H169" s="23"/>
      <c r="I169" s="37"/>
      <c r="J169" s="13" t="s">
        <v>495</v>
      </c>
      <c r="K169" s="2" t="s">
        <v>1013</v>
      </c>
      <c r="L169" s="1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544"/>
      <c r="Z169" s="544"/>
      <c r="AA169" s="544"/>
      <c r="AB169" s="544"/>
      <c r="AC169" s="544"/>
      <c r="AD169" s="551"/>
    </row>
    <row r="170" spans="1:30" s="8" customFormat="1" ht="63" x14ac:dyDescent="0.25">
      <c r="A170" s="99" t="s">
        <v>91</v>
      </c>
      <c r="B170" s="103" t="s">
        <v>92</v>
      </c>
      <c r="C170" s="104"/>
      <c r="D170" s="104"/>
      <c r="E170" s="104"/>
      <c r="F170" s="105"/>
      <c r="G170" s="99"/>
      <c r="H170" s="104"/>
      <c r="I170" s="106"/>
      <c r="J170" s="107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544"/>
      <c r="Z170" s="544"/>
      <c r="AA170" s="544"/>
      <c r="AB170" s="544"/>
      <c r="AC170" s="544"/>
      <c r="AD170" s="551"/>
    </row>
    <row r="171" spans="1:30" s="8" customFormat="1" ht="141.75" x14ac:dyDescent="0.25">
      <c r="A171" s="6" t="s">
        <v>588</v>
      </c>
      <c r="B171" s="2" t="s">
        <v>518</v>
      </c>
      <c r="C171" s="2" t="s">
        <v>129</v>
      </c>
      <c r="D171" s="2" t="s">
        <v>363</v>
      </c>
      <c r="E171" s="2" t="s">
        <v>313</v>
      </c>
      <c r="F171" s="4" t="s">
        <v>519</v>
      </c>
      <c r="G171" s="6" t="s">
        <v>131</v>
      </c>
      <c r="H171" s="2" t="s">
        <v>107</v>
      </c>
      <c r="I171" s="10"/>
      <c r="J171" s="14" t="s">
        <v>389</v>
      </c>
      <c r="K171" s="2" t="s">
        <v>521</v>
      </c>
      <c r="L171" s="2">
        <v>3</v>
      </c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544"/>
      <c r="Z171" s="544"/>
      <c r="AA171" s="544"/>
      <c r="AB171" s="544"/>
      <c r="AC171" s="544"/>
      <c r="AD171" s="551"/>
    </row>
    <row r="172" spans="1:30" s="8" customFormat="1" ht="115.5" customHeight="1" x14ac:dyDescent="0.25">
      <c r="A172" s="6" t="s">
        <v>589</v>
      </c>
      <c r="B172" s="2" t="s">
        <v>1041</v>
      </c>
      <c r="C172" s="535"/>
      <c r="D172" s="535"/>
      <c r="E172" s="535"/>
      <c r="F172" s="536"/>
      <c r="G172" s="537"/>
      <c r="H172" s="535"/>
      <c r="I172" s="539"/>
      <c r="J172" s="540"/>
      <c r="K172" s="535"/>
      <c r="L172" s="541"/>
      <c r="M172" s="541"/>
      <c r="N172" s="527"/>
      <c r="O172" s="527"/>
      <c r="P172" s="527"/>
      <c r="Q172" s="527"/>
      <c r="R172" s="527"/>
      <c r="S172" s="527"/>
      <c r="T172" s="527"/>
      <c r="U172" s="527"/>
      <c r="V172" s="527"/>
      <c r="W172" s="1"/>
      <c r="X172" s="1"/>
      <c r="Y172" s="544"/>
      <c r="Z172" s="544"/>
      <c r="AA172" s="544"/>
      <c r="AB172" s="544"/>
      <c r="AC172" s="544"/>
      <c r="AD172" s="551"/>
    </row>
    <row r="173" spans="1:30" s="8" customFormat="1" ht="107.25" customHeight="1" x14ac:dyDescent="0.25">
      <c r="A173" s="6" t="s">
        <v>590</v>
      </c>
      <c r="B173" s="33" t="s">
        <v>470</v>
      </c>
      <c r="C173" s="34" t="s">
        <v>153</v>
      </c>
      <c r="D173" s="34" t="s">
        <v>143</v>
      </c>
      <c r="E173" s="34" t="s">
        <v>159</v>
      </c>
      <c r="F173" s="59" t="s">
        <v>270</v>
      </c>
      <c r="G173" s="46" t="s">
        <v>457</v>
      </c>
      <c r="H173" s="23" t="s">
        <v>107</v>
      </c>
      <c r="I173" s="37"/>
      <c r="J173" s="13" t="s">
        <v>389</v>
      </c>
      <c r="K173" s="2" t="s">
        <v>390</v>
      </c>
      <c r="L173" s="1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44"/>
      <c r="Z173" s="544"/>
      <c r="AA173" s="544"/>
      <c r="AB173" s="544"/>
      <c r="AC173" s="544"/>
      <c r="AD173" s="551"/>
    </row>
    <row r="174" spans="1:30" s="8" customFormat="1" ht="84.75" customHeight="1" x14ac:dyDescent="0.25">
      <c r="A174" s="99" t="s">
        <v>94</v>
      </c>
      <c r="B174" s="103" t="s">
        <v>95</v>
      </c>
      <c r="C174" s="104"/>
      <c r="D174" s="104"/>
      <c r="E174" s="104"/>
      <c r="F174" s="105"/>
      <c r="G174" s="99"/>
      <c r="H174" s="104"/>
      <c r="I174" s="106"/>
      <c r="J174" s="107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544"/>
      <c r="Z174" s="544"/>
      <c r="AA174" s="544"/>
      <c r="AB174" s="544"/>
      <c r="AC174" s="544"/>
      <c r="AD174" s="551"/>
    </row>
    <row r="175" spans="1:30" s="8" customFormat="1" ht="29.2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544"/>
      <c r="Z175" s="544"/>
      <c r="AA175" s="544"/>
      <c r="AB175" s="544"/>
      <c r="AC175" s="544"/>
      <c r="AD175" s="551"/>
    </row>
    <row r="176" spans="1:30" s="8" customFormat="1" ht="26.25" customHeight="1" x14ac:dyDescent="0.25">
      <c r="A176" s="6"/>
      <c r="B176" s="1"/>
      <c r="C176" s="1"/>
      <c r="D176" s="1"/>
      <c r="E176" s="1"/>
      <c r="F176" s="4"/>
      <c r="G176" s="6"/>
      <c r="H176" s="1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44"/>
      <c r="Z176" s="544"/>
      <c r="AA176" s="544"/>
      <c r="AB176" s="544"/>
      <c r="AC176" s="544"/>
      <c r="AD176" s="551"/>
    </row>
    <row r="177" spans="1:30" s="8" customFormat="1" ht="78.75" x14ac:dyDescent="0.25">
      <c r="A177" s="99" t="s">
        <v>97</v>
      </c>
      <c r="B177" s="103" t="s">
        <v>98</v>
      </c>
      <c r="C177" s="104"/>
      <c r="D177" s="104"/>
      <c r="E177" s="104"/>
      <c r="F177" s="105"/>
      <c r="G177" s="99"/>
      <c r="H177" s="104"/>
      <c r="I177" s="106"/>
      <c r="J177" s="107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544"/>
      <c r="Z177" s="544"/>
      <c r="AA177" s="544"/>
      <c r="AB177" s="544"/>
      <c r="AC177" s="544"/>
      <c r="AD177" s="551"/>
    </row>
    <row r="178" spans="1:30" s="8" customFormat="1" ht="157.5" x14ac:dyDescent="0.25">
      <c r="A178" s="6" t="s">
        <v>591</v>
      </c>
      <c r="B178" s="2" t="s">
        <v>768</v>
      </c>
      <c r="C178" s="2" t="s">
        <v>129</v>
      </c>
      <c r="D178" s="2" t="s">
        <v>143</v>
      </c>
      <c r="E178" s="2" t="s">
        <v>313</v>
      </c>
      <c r="F178" s="4" t="s">
        <v>260</v>
      </c>
      <c r="G178" s="6" t="s">
        <v>131</v>
      </c>
      <c r="H178" s="2" t="s">
        <v>107</v>
      </c>
      <c r="I178" s="10"/>
      <c r="J178" s="14" t="s">
        <v>391</v>
      </c>
      <c r="K178" s="2" t="s">
        <v>773</v>
      </c>
      <c r="L178" s="649">
        <v>1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44"/>
      <c r="Z178" s="544"/>
      <c r="AA178" s="544"/>
      <c r="AB178" s="544"/>
      <c r="AC178" s="544"/>
      <c r="AD178" s="551"/>
    </row>
    <row r="179" spans="1:30" s="8" customFormat="1" ht="93.75" customHeight="1" x14ac:dyDescent="0.25">
      <c r="A179" s="6" t="s">
        <v>592</v>
      </c>
      <c r="B179" s="5" t="s">
        <v>769</v>
      </c>
      <c r="C179" s="2" t="s">
        <v>436</v>
      </c>
      <c r="D179" s="2" t="s">
        <v>363</v>
      </c>
      <c r="E179" s="2" t="s">
        <v>314</v>
      </c>
      <c r="F179" s="9" t="s">
        <v>504</v>
      </c>
      <c r="G179" s="12" t="s">
        <v>131</v>
      </c>
      <c r="H179" s="2" t="s">
        <v>107</v>
      </c>
      <c r="I179" s="3"/>
      <c r="J179" s="13" t="s">
        <v>496</v>
      </c>
      <c r="K179" s="2" t="s">
        <v>497</v>
      </c>
      <c r="L179" s="1">
        <v>0.78</v>
      </c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544"/>
      <c r="Z179" s="544"/>
      <c r="AA179" s="544"/>
      <c r="AB179" s="544"/>
      <c r="AC179" s="544"/>
      <c r="AD179" s="551"/>
    </row>
    <row r="180" spans="1:30" s="8" customFormat="1" ht="157.5" x14ac:dyDescent="0.25">
      <c r="A180" s="6" t="s">
        <v>593</v>
      </c>
      <c r="B180" s="45" t="s">
        <v>770</v>
      </c>
      <c r="C180" s="34" t="s">
        <v>153</v>
      </c>
      <c r="D180" s="34" t="s">
        <v>143</v>
      </c>
      <c r="E180" s="34" t="s">
        <v>159</v>
      </c>
      <c r="F180" s="59" t="s">
        <v>260</v>
      </c>
      <c r="G180" s="46" t="s">
        <v>131</v>
      </c>
      <c r="H180" s="23" t="s">
        <v>107</v>
      </c>
      <c r="I180" s="37"/>
      <c r="J180" s="13" t="s">
        <v>496</v>
      </c>
      <c r="K180" s="2" t="s">
        <v>774</v>
      </c>
      <c r="L180" s="220">
        <v>2.0499999999999998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44"/>
      <c r="Z180" s="544"/>
      <c r="AA180" s="544"/>
      <c r="AB180" s="544"/>
      <c r="AC180" s="544"/>
      <c r="AD180" s="551"/>
    </row>
    <row r="181" spans="1:30" s="8" customFormat="1" ht="94.5" x14ac:dyDescent="0.25">
      <c r="A181" s="6" t="s">
        <v>594</v>
      </c>
      <c r="B181" s="17" t="s">
        <v>813</v>
      </c>
      <c r="C181" s="2" t="s">
        <v>372</v>
      </c>
      <c r="D181" s="2" t="s">
        <v>363</v>
      </c>
      <c r="E181" s="2" t="s">
        <v>370</v>
      </c>
      <c r="F181" s="4" t="s">
        <v>260</v>
      </c>
      <c r="G181" s="6" t="s">
        <v>131</v>
      </c>
      <c r="H181" s="1" t="s">
        <v>107</v>
      </c>
      <c r="I181" s="3"/>
      <c r="J181" s="13" t="s">
        <v>391</v>
      </c>
      <c r="K181" s="2" t="s">
        <v>775</v>
      </c>
      <c r="L181" s="650">
        <v>0.64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544"/>
      <c r="Z181" s="544"/>
      <c r="AA181" s="544"/>
      <c r="AB181" s="544"/>
      <c r="AC181" s="544"/>
      <c r="AD181" s="551"/>
    </row>
    <row r="182" spans="1:30" s="8" customFormat="1" ht="78.75" x14ac:dyDescent="0.25">
      <c r="A182" s="6" t="s">
        <v>595</v>
      </c>
      <c r="B182" s="2" t="s">
        <v>685</v>
      </c>
      <c r="C182" s="2" t="s">
        <v>359</v>
      </c>
      <c r="D182" s="2" t="s">
        <v>363</v>
      </c>
      <c r="E182" s="2" t="s">
        <v>361</v>
      </c>
      <c r="F182" s="4" t="s">
        <v>260</v>
      </c>
      <c r="G182" s="6" t="s">
        <v>131</v>
      </c>
      <c r="H182" s="1" t="s">
        <v>107</v>
      </c>
      <c r="I182" s="3"/>
      <c r="J182" s="13" t="s">
        <v>391</v>
      </c>
      <c r="K182" s="2" t="s">
        <v>775</v>
      </c>
      <c r="L182" s="651">
        <v>1.29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44"/>
      <c r="Z182" s="544"/>
      <c r="AA182" s="544"/>
      <c r="AB182" s="544"/>
      <c r="AC182" s="544"/>
      <c r="AD182" s="551"/>
    </row>
    <row r="183" spans="1:30" s="8" customFormat="1" ht="94.5" x14ac:dyDescent="0.25">
      <c r="A183" s="6" t="s">
        <v>776</v>
      </c>
      <c r="B183" s="209" t="s">
        <v>772</v>
      </c>
      <c r="C183" s="2" t="s">
        <v>398</v>
      </c>
      <c r="D183" s="2" t="s">
        <v>363</v>
      </c>
      <c r="E183" s="2" t="s">
        <v>148</v>
      </c>
      <c r="F183" s="4" t="s">
        <v>260</v>
      </c>
      <c r="G183" s="6" t="s">
        <v>131</v>
      </c>
      <c r="H183" s="1"/>
      <c r="I183" s="3"/>
      <c r="J183" s="13" t="s">
        <v>391</v>
      </c>
      <c r="K183" s="2" t="s">
        <v>775</v>
      </c>
      <c r="L183" s="652">
        <v>0.84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544"/>
      <c r="Z183" s="544"/>
      <c r="AA183" s="544"/>
      <c r="AB183" s="544"/>
      <c r="AC183" s="544"/>
      <c r="AD183" s="551"/>
    </row>
    <row r="184" spans="1:30" s="8" customFormat="1" ht="63" x14ac:dyDescent="0.25">
      <c r="A184" s="99" t="s">
        <v>100</v>
      </c>
      <c r="B184" s="103" t="s">
        <v>101</v>
      </c>
      <c r="C184" s="104"/>
      <c r="D184" s="104"/>
      <c r="E184" s="104"/>
      <c r="F184" s="105"/>
      <c r="G184" s="99"/>
      <c r="H184" s="104"/>
      <c r="I184" s="106"/>
      <c r="J184" s="107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544"/>
      <c r="Z184" s="544"/>
      <c r="AA184" s="544"/>
      <c r="AB184" s="544"/>
      <c r="AC184" s="544"/>
      <c r="AD184" s="551"/>
    </row>
    <row r="185" spans="1:30" s="7" customFormat="1" ht="69" customHeight="1" x14ac:dyDescent="0.25">
      <c r="A185" s="6" t="s">
        <v>102</v>
      </c>
      <c r="B185" s="33" t="s">
        <v>471</v>
      </c>
      <c r="C185" s="34" t="s">
        <v>153</v>
      </c>
      <c r="D185" s="34" t="s">
        <v>143</v>
      </c>
      <c r="E185" s="34" t="s">
        <v>159</v>
      </c>
      <c r="F185" s="59" t="s">
        <v>264</v>
      </c>
      <c r="G185" s="46" t="s">
        <v>457</v>
      </c>
      <c r="H185" s="23" t="s">
        <v>107</v>
      </c>
      <c r="I185" s="37"/>
      <c r="J185" s="13" t="s">
        <v>498</v>
      </c>
      <c r="K185" s="2" t="s">
        <v>499</v>
      </c>
      <c r="L185" s="221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3"/>
    </row>
    <row r="186" spans="1:30" s="7" customFormat="1" ht="63" x14ac:dyDescent="0.25">
      <c r="A186" s="99" t="s">
        <v>103</v>
      </c>
      <c r="B186" s="103" t="s">
        <v>104</v>
      </c>
      <c r="C186" s="104"/>
      <c r="D186" s="104"/>
      <c r="E186" s="104"/>
      <c r="F186" s="105"/>
      <c r="G186" s="99"/>
      <c r="H186" s="104"/>
      <c r="I186" s="106"/>
      <c r="J186" s="107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"/>
      <c r="Z186" s="1"/>
      <c r="AA186" s="1"/>
      <c r="AB186" s="1"/>
      <c r="AC186" s="1"/>
      <c r="AD186" s="3"/>
    </row>
    <row r="187" spans="1:30" s="7" customFormat="1" ht="110.25" customHeight="1" thickBot="1" x14ac:dyDescent="0.3">
      <c r="A187" s="51" t="s">
        <v>105</v>
      </c>
      <c r="B187" s="52" t="s">
        <v>472</v>
      </c>
      <c r="C187" s="81" t="s">
        <v>153</v>
      </c>
      <c r="D187" s="82" t="s">
        <v>365</v>
      </c>
      <c r="E187" s="82" t="s">
        <v>159</v>
      </c>
      <c r="F187" s="83" t="s">
        <v>265</v>
      </c>
      <c r="G187" s="84" t="s">
        <v>457</v>
      </c>
      <c r="H187" s="222" t="s">
        <v>107</v>
      </c>
      <c r="I187" s="85"/>
      <c r="J187" s="86" t="s">
        <v>500</v>
      </c>
      <c r="K187" s="29" t="s">
        <v>501</v>
      </c>
      <c r="L187" s="87">
        <v>1</v>
      </c>
      <c r="M187" s="87" t="s">
        <v>417</v>
      </c>
      <c r="N187" s="29" t="s">
        <v>502</v>
      </c>
      <c r="O187" s="87">
        <v>2</v>
      </c>
      <c r="P187" s="87" t="s">
        <v>1020</v>
      </c>
      <c r="Q187" s="456" t="s">
        <v>1030</v>
      </c>
      <c r="R187" s="87">
        <v>2</v>
      </c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8"/>
    </row>
    <row r="188" spans="1:30" x14ac:dyDescent="0.25">
      <c r="J188" s="180"/>
      <c r="K188" s="180"/>
      <c r="L188" s="180"/>
    </row>
    <row r="189" spans="1:30" x14ac:dyDescent="0.25">
      <c r="J189" s="180"/>
      <c r="K189" s="180"/>
      <c r="L189" s="180"/>
    </row>
    <row r="190" spans="1:30" x14ac:dyDescent="0.25">
      <c r="J190" s="180"/>
      <c r="K190" s="180"/>
      <c r="L190" s="180"/>
    </row>
    <row r="191" spans="1:30" x14ac:dyDescent="0.25">
      <c r="J191" s="180"/>
      <c r="K191" s="180"/>
      <c r="L191" s="180"/>
    </row>
    <row r="192" spans="1:30" x14ac:dyDescent="0.25">
      <c r="J192" s="180"/>
      <c r="K192" s="180"/>
      <c r="L192" s="180"/>
    </row>
    <row r="193" spans="10:12" x14ac:dyDescent="0.25">
      <c r="J193" s="180"/>
      <c r="K193" s="180"/>
      <c r="L193" s="180"/>
    </row>
    <row r="194" spans="10:12" x14ac:dyDescent="0.25">
      <c r="J194" s="180"/>
      <c r="K194" s="180"/>
      <c r="L194" s="180"/>
    </row>
    <row r="195" spans="10:12" x14ac:dyDescent="0.25">
      <c r="J195" s="180"/>
      <c r="K195" s="180"/>
      <c r="L195" s="180"/>
    </row>
    <row r="196" spans="10:12" x14ac:dyDescent="0.25">
      <c r="J196" s="180"/>
      <c r="K196" s="180"/>
      <c r="L196" s="180"/>
    </row>
    <row r="197" spans="10:12" x14ac:dyDescent="0.25">
      <c r="J197" s="180"/>
      <c r="K197" s="180"/>
      <c r="L197" s="180"/>
    </row>
    <row r="198" spans="10:12" x14ac:dyDescent="0.25">
      <c r="J198" s="180"/>
      <c r="K198" s="180"/>
      <c r="L198" s="180"/>
    </row>
    <row r="199" spans="10:12" x14ac:dyDescent="0.25">
      <c r="J199" s="180"/>
      <c r="K199" s="180"/>
      <c r="L199" s="180"/>
    </row>
    <row r="200" spans="10:12" x14ac:dyDescent="0.25">
      <c r="J200" s="180"/>
      <c r="K200" s="180"/>
      <c r="L200" s="180"/>
    </row>
    <row r="201" spans="10:12" x14ac:dyDescent="0.25">
      <c r="J201" s="180"/>
      <c r="K201" s="180"/>
      <c r="L201" s="180"/>
    </row>
    <row r="202" spans="10:12" x14ac:dyDescent="0.25">
      <c r="J202" s="180"/>
      <c r="K202" s="180"/>
      <c r="L202" s="180"/>
    </row>
    <row r="203" spans="10:12" x14ac:dyDescent="0.25">
      <c r="J203" s="180"/>
      <c r="K203" s="180"/>
      <c r="L203" s="180"/>
    </row>
    <row r="204" spans="10:12" x14ac:dyDescent="0.25">
      <c r="J204" s="180"/>
      <c r="K204" s="180"/>
      <c r="L204" s="180"/>
    </row>
    <row r="205" spans="10:12" x14ac:dyDescent="0.25">
      <c r="J205" s="180"/>
      <c r="K205" s="180"/>
      <c r="L205" s="180"/>
    </row>
    <row r="206" spans="10:12" x14ac:dyDescent="0.25">
      <c r="J206" s="180"/>
      <c r="K206" s="180"/>
      <c r="L206" s="180"/>
    </row>
    <row r="207" spans="10:12" x14ac:dyDescent="0.25">
      <c r="J207" s="180"/>
      <c r="K207" s="180"/>
      <c r="L207" s="180"/>
    </row>
    <row r="208" spans="10:12" x14ac:dyDescent="0.25">
      <c r="J208" s="180"/>
      <c r="K208" s="180"/>
      <c r="L208" s="180"/>
    </row>
    <row r="209" spans="10:12" x14ac:dyDescent="0.25">
      <c r="J209" s="180"/>
      <c r="K209" s="180"/>
      <c r="L209" s="180"/>
    </row>
    <row r="210" spans="10:12" x14ac:dyDescent="0.25">
      <c r="J210" s="180"/>
      <c r="K210" s="180"/>
      <c r="L210" s="180"/>
    </row>
    <row r="211" spans="10:12" x14ac:dyDescent="0.25">
      <c r="J211" s="180"/>
      <c r="K211" s="180"/>
      <c r="L211" s="180"/>
    </row>
    <row r="212" spans="10:12" x14ac:dyDescent="0.25">
      <c r="J212" s="180"/>
      <c r="K212" s="180"/>
      <c r="L212" s="180"/>
    </row>
    <row r="213" spans="10:12" x14ac:dyDescent="0.25">
      <c r="J213" s="180"/>
      <c r="K213" s="180"/>
      <c r="L213" s="180"/>
    </row>
    <row r="214" spans="10:12" x14ac:dyDescent="0.25">
      <c r="J214" s="180"/>
      <c r="K214" s="180"/>
      <c r="L214" s="180"/>
    </row>
    <row r="215" spans="10:12" x14ac:dyDescent="0.25">
      <c r="J215" s="180"/>
      <c r="K215" s="180"/>
      <c r="L215" s="180"/>
    </row>
    <row r="216" spans="10:12" x14ac:dyDescent="0.25">
      <c r="J216" s="180"/>
      <c r="K216" s="180"/>
      <c r="L216" s="180"/>
    </row>
    <row r="217" spans="10:12" x14ac:dyDescent="0.25">
      <c r="J217" s="180"/>
      <c r="K217" s="180"/>
      <c r="L217" s="180"/>
    </row>
    <row r="218" spans="10:12" x14ac:dyDescent="0.25">
      <c r="J218" s="180"/>
      <c r="K218" s="180"/>
      <c r="L218" s="180"/>
    </row>
    <row r="219" spans="10:12" x14ac:dyDescent="0.25">
      <c r="J219" s="180"/>
      <c r="K219" s="180"/>
      <c r="L219" s="180"/>
    </row>
    <row r="220" spans="10:12" x14ac:dyDescent="0.25">
      <c r="J220" s="180"/>
      <c r="K220" s="180"/>
      <c r="L220" s="180"/>
    </row>
    <row r="221" spans="10:12" x14ac:dyDescent="0.25">
      <c r="J221" s="180"/>
      <c r="K221" s="180"/>
      <c r="L221" s="180"/>
    </row>
    <row r="222" spans="10:12" x14ac:dyDescent="0.25">
      <c r="J222" s="180"/>
      <c r="K222" s="180"/>
      <c r="L222" s="180"/>
    </row>
    <row r="223" spans="10:12" x14ac:dyDescent="0.25">
      <c r="J223" s="180"/>
      <c r="K223" s="180"/>
      <c r="L223" s="180"/>
    </row>
    <row r="224" spans="10:12" x14ac:dyDescent="0.25">
      <c r="J224" s="180"/>
      <c r="K224" s="180"/>
      <c r="L224" s="180"/>
    </row>
    <row r="225" spans="10:12" x14ac:dyDescent="0.25">
      <c r="J225" s="180"/>
      <c r="K225" s="180"/>
      <c r="L225" s="180"/>
    </row>
    <row r="226" spans="10:12" x14ac:dyDescent="0.25">
      <c r="J226" s="180"/>
      <c r="K226" s="180"/>
      <c r="L226" s="180"/>
    </row>
    <row r="227" spans="10:12" x14ac:dyDescent="0.25">
      <c r="J227" s="180"/>
      <c r="K227" s="180"/>
      <c r="L227" s="180"/>
    </row>
    <row r="228" spans="10:12" x14ac:dyDescent="0.25">
      <c r="J228" s="180"/>
      <c r="K228" s="180"/>
      <c r="L228" s="180"/>
    </row>
    <row r="229" spans="10:12" x14ac:dyDescent="0.25">
      <c r="J229" s="180"/>
      <c r="K229" s="180"/>
      <c r="L229" s="180"/>
    </row>
    <row r="230" spans="10:12" x14ac:dyDescent="0.25">
      <c r="J230" s="180"/>
      <c r="K230" s="180"/>
      <c r="L230" s="180"/>
    </row>
    <row r="231" spans="10:12" x14ac:dyDescent="0.25">
      <c r="J231" s="180"/>
      <c r="K231" s="180"/>
      <c r="L231" s="180"/>
    </row>
    <row r="232" spans="10:12" x14ac:dyDescent="0.25">
      <c r="J232" s="180"/>
      <c r="K232" s="180"/>
      <c r="L232" s="180"/>
    </row>
    <row r="233" spans="10:12" x14ac:dyDescent="0.25">
      <c r="J233" s="180"/>
      <c r="K233" s="180"/>
      <c r="L233" s="180"/>
    </row>
    <row r="234" spans="10:12" x14ac:dyDescent="0.25">
      <c r="J234" s="180"/>
      <c r="K234" s="180"/>
      <c r="L234" s="180"/>
    </row>
    <row r="235" spans="10:12" x14ac:dyDescent="0.25">
      <c r="J235" s="180"/>
      <c r="K235" s="180"/>
      <c r="L235" s="180"/>
    </row>
    <row r="236" spans="10:12" x14ac:dyDescent="0.25">
      <c r="J236" s="180"/>
      <c r="K236" s="180"/>
      <c r="L236" s="180"/>
    </row>
    <row r="237" spans="10:12" x14ac:dyDescent="0.25">
      <c r="J237" s="180"/>
      <c r="K237" s="180"/>
      <c r="L237" s="180"/>
    </row>
    <row r="238" spans="10:12" x14ac:dyDescent="0.25">
      <c r="J238" s="180"/>
      <c r="K238" s="180"/>
      <c r="L238" s="180"/>
    </row>
    <row r="239" spans="10:12" x14ac:dyDescent="0.25">
      <c r="J239" s="180"/>
      <c r="K239" s="180"/>
      <c r="L239" s="180"/>
    </row>
    <row r="240" spans="10:12" x14ac:dyDescent="0.25">
      <c r="J240" s="180"/>
      <c r="K240" s="180"/>
      <c r="L240" s="180"/>
    </row>
    <row r="241" spans="10:12" x14ac:dyDescent="0.25">
      <c r="J241" s="180"/>
      <c r="K241" s="180"/>
      <c r="L241" s="180"/>
    </row>
    <row r="242" spans="10:12" x14ac:dyDescent="0.25">
      <c r="J242" s="180"/>
      <c r="K242" s="180"/>
      <c r="L242" s="180"/>
    </row>
    <row r="243" spans="10:12" x14ac:dyDescent="0.25">
      <c r="J243" s="180"/>
      <c r="K243" s="180"/>
      <c r="L243" s="180"/>
    </row>
    <row r="244" spans="10:12" x14ac:dyDescent="0.25">
      <c r="J244" s="180"/>
      <c r="K244" s="180"/>
      <c r="L244" s="180"/>
    </row>
    <row r="245" spans="10:12" x14ac:dyDescent="0.25">
      <c r="J245" s="180"/>
      <c r="K245" s="180"/>
      <c r="L245" s="180"/>
    </row>
    <row r="246" spans="10:12" x14ac:dyDescent="0.25">
      <c r="J246" s="180"/>
      <c r="K246" s="180"/>
      <c r="L246" s="180"/>
    </row>
    <row r="247" spans="10:12" x14ac:dyDescent="0.25">
      <c r="J247" s="180"/>
      <c r="K247" s="180"/>
      <c r="L247" s="180"/>
    </row>
    <row r="248" spans="10:12" x14ac:dyDescent="0.25">
      <c r="J248" s="180"/>
      <c r="K248" s="180"/>
      <c r="L248" s="180"/>
    </row>
    <row r="249" spans="10:12" x14ac:dyDescent="0.25">
      <c r="J249" s="180"/>
      <c r="K249" s="180"/>
      <c r="L249" s="180"/>
    </row>
    <row r="250" spans="10:12" x14ac:dyDescent="0.25">
      <c r="J250" s="180"/>
      <c r="K250" s="180"/>
      <c r="L250" s="180"/>
    </row>
    <row r="251" spans="10:12" x14ac:dyDescent="0.25">
      <c r="J251" s="180"/>
      <c r="K251" s="180"/>
      <c r="L251" s="180"/>
    </row>
    <row r="252" spans="10:12" x14ac:dyDescent="0.25">
      <c r="J252" s="180"/>
      <c r="K252" s="180"/>
      <c r="L252" s="180"/>
    </row>
    <row r="253" spans="10:12" x14ac:dyDescent="0.25">
      <c r="J253" s="180"/>
      <c r="K253" s="180"/>
      <c r="L253" s="180"/>
    </row>
    <row r="254" spans="10:12" x14ac:dyDescent="0.25">
      <c r="J254" s="180"/>
      <c r="K254" s="180"/>
      <c r="L254" s="180"/>
    </row>
    <row r="255" spans="10:12" x14ac:dyDescent="0.25">
      <c r="J255" s="180"/>
      <c r="K255" s="180"/>
      <c r="L255" s="180"/>
    </row>
    <row r="256" spans="10:12" x14ac:dyDescent="0.25">
      <c r="J256" s="180"/>
      <c r="K256" s="180"/>
      <c r="L256" s="180"/>
    </row>
    <row r="257" spans="10:12" x14ac:dyDescent="0.25">
      <c r="J257" s="180"/>
      <c r="K257" s="180"/>
      <c r="L257" s="180"/>
    </row>
    <row r="258" spans="10:12" x14ac:dyDescent="0.25">
      <c r="J258" s="180"/>
      <c r="K258" s="180"/>
      <c r="L258" s="180"/>
    </row>
    <row r="259" spans="10:12" x14ac:dyDescent="0.25">
      <c r="J259" s="180"/>
      <c r="K259" s="180"/>
      <c r="L259" s="180"/>
    </row>
    <row r="260" spans="10:12" x14ac:dyDescent="0.25">
      <c r="J260" s="180"/>
      <c r="K260" s="180"/>
      <c r="L260" s="180"/>
    </row>
    <row r="261" spans="10:12" x14ac:dyDescent="0.25">
      <c r="J261" s="180"/>
      <c r="K261" s="180"/>
      <c r="L261" s="180"/>
    </row>
    <row r="262" spans="10:12" x14ac:dyDescent="0.25">
      <c r="J262" s="180"/>
      <c r="K262" s="180"/>
      <c r="L262" s="180"/>
    </row>
    <row r="263" spans="10:12" x14ac:dyDescent="0.25">
      <c r="J263" s="180"/>
      <c r="K263" s="180"/>
      <c r="L263" s="180"/>
    </row>
    <row r="264" spans="10:12" x14ac:dyDescent="0.25">
      <c r="J264" s="180"/>
      <c r="K264" s="180"/>
      <c r="L264" s="180"/>
    </row>
    <row r="265" spans="10:12" x14ac:dyDescent="0.25">
      <c r="J265" s="180"/>
      <c r="K265" s="180"/>
      <c r="L265" s="180"/>
    </row>
    <row r="266" spans="10:12" x14ac:dyDescent="0.25">
      <c r="J266" s="180"/>
      <c r="K266" s="180"/>
      <c r="L266" s="180"/>
    </row>
    <row r="267" spans="10:12" x14ac:dyDescent="0.25">
      <c r="J267" s="180"/>
      <c r="K267" s="180"/>
      <c r="L267" s="180"/>
    </row>
    <row r="268" spans="10:12" x14ac:dyDescent="0.25">
      <c r="J268" s="180"/>
      <c r="K268" s="180"/>
      <c r="L268" s="180"/>
    </row>
    <row r="269" spans="10:12" x14ac:dyDescent="0.25">
      <c r="J269" s="180"/>
      <c r="K269" s="180"/>
      <c r="L269" s="180"/>
    </row>
    <row r="270" spans="10:12" x14ac:dyDescent="0.25">
      <c r="J270" s="180"/>
      <c r="K270" s="180"/>
      <c r="L270" s="180"/>
    </row>
    <row r="271" spans="10:12" x14ac:dyDescent="0.25">
      <c r="J271" s="180"/>
      <c r="K271" s="180"/>
      <c r="L271" s="180"/>
    </row>
    <row r="272" spans="10:12" x14ac:dyDescent="0.25">
      <c r="J272" s="180"/>
      <c r="K272" s="180"/>
      <c r="L272" s="180"/>
    </row>
    <row r="273" spans="10:12" x14ac:dyDescent="0.25">
      <c r="J273" s="180"/>
      <c r="K273" s="180"/>
      <c r="L273" s="180"/>
    </row>
    <row r="274" spans="10:12" x14ac:dyDescent="0.25">
      <c r="J274" s="180"/>
      <c r="K274" s="180"/>
      <c r="L274" s="180"/>
    </row>
    <row r="275" spans="10:12" x14ac:dyDescent="0.25">
      <c r="J275" s="180"/>
      <c r="K275" s="180"/>
      <c r="L275" s="180"/>
    </row>
    <row r="276" spans="10:12" x14ac:dyDescent="0.25">
      <c r="J276" s="180"/>
      <c r="K276" s="180"/>
      <c r="L276" s="180"/>
    </row>
    <row r="277" spans="10:12" x14ac:dyDescent="0.25">
      <c r="J277" s="180"/>
      <c r="K277" s="180"/>
      <c r="L277" s="180"/>
    </row>
    <row r="278" spans="10:12" x14ac:dyDescent="0.25">
      <c r="J278" s="180"/>
      <c r="K278" s="180"/>
      <c r="L278" s="180"/>
    </row>
    <row r="279" spans="10:12" x14ac:dyDescent="0.25">
      <c r="J279" s="180"/>
      <c r="K279" s="180"/>
      <c r="L279" s="180"/>
    </row>
    <row r="280" spans="10:12" x14ac:dyDescent="0.25">
      <c r="J280" s="180"/>
      <c r="K280" s="180"/>
      <c r="L280" s="180"/>
    </row>
    <row r="281" spans="10:12" x14ac:dyDescent="0.25">
      <c r="J281" s="180"/>
      <c r="K281" s="180"/>
      <c r="L281" s="180"/>
    </row>
    <row r="282" spans="10:12" x14ac:dyDescent="0.25">
      <c r="J282" s="180"/>
      <c r="K282" s="180"/>
      <c r="L282" s="180"/>
    </row>
    <row r="283" spans="10:12" x14ac:dyDescent="0.25">
      <c r="J283" s="180"/>
      <c r="K283" s="180"/>
      <c r="L283" s="180"/>
    </row>
    <row r="284" spans="10:12" x14ac:dyDescent="0.25">
      <c r="J284" s="180"/>
      <c r="K284" s="180"/>
      <c r="L284" s="180"/>
    </row>
    <row r="285" spans="10:12" x14ac:dyDescent="0.25">
      <c r="J285" s="180"/>
      <c r="K285" s="180"/>
      <c r="L285" s="180"/>
    </row>
    <row r="286" spans="10:12" x14ac:dyDescent="0.25">
      <c r="J286" s="180"/>
      <c r="K286" s="180"/>
      <c r="L286" s="180"/>
    </row>
    <row r="287" spans="10:12" x14ac:dyDescent="0.25">
      <c r="J287" s="180"/>
      <c r="K287" s="180"/>
      <c r="L287" s="180"/>
    </row>
    <row r="288" spans="10:12" x14ac:dyDescent="0.25">
      <c r="J288" s="180"/>
      <c r="K288" s="180"/>
      <c r="L288" s="180"/>
    </row>
    <row r="289" spans="10:12" x14ac:dyDescent="0.25">
      <c r="J289" s="180"/>
      <c r="K289" s="180"/>
      <c r="L289" s="180"/>
    </row>
    <row r="290" spans="10:12" x14ac:dyDescent="0.25">
      <c r="J290" s="180"/>
      <c r="K290" s="180"/>
      <c r="L290" s="180"/>
    </row>
    <row r="291" spans="10:12" x14ac:dyDescent="0.25">
      <c r="J291" s="180"/>
      <c r="K291" s="180"/>
      <c r="L291" s="180"/>
    </row>
    <row r="292" spans="10:12" x14ac:dyDescent="0.25">
      <c r="J292" s="180"/>
      <c r="K292" s="180"/>
      <c r="L292" s="180"/>
    </row>
    <row r="293" spans="10:12" x14ac:dyDescent="0.25">
      <c r="J293" s="180"/>
      <c r="K293" s="180"/>
      <c r="L293" s="180"/>
    </row>
    <row r="294" spans="10:12" x14ac:dyDescent="0.25">
      <c r="J294" s="180"/>
      <c r="K294" s="180"/>
      <c r="L294" s="180"/>
    </row>
    <row r="295" spans="10:12" x14ac:dyDescent="0.25">
      <c r="J295" s="180"/>
      <c r="K295" s="180"/>
      <c r="L295" s="180"/>
    </row>
    <row r="296" spans="10:12" x14ac:dyDescent="0.25">
      <c r="J296" s="180"/>
      <c r="K296" s="180"/>
      <c r="L296" s="180"/>
    </row>
    <row r="297" spans="10:12" x14ac:dyDescent="0.25">
      <c r="J297" s="180"/>
      <c r="K297" s="180"/>
      <c r="L297" s="180"/>
    </row>
    <row r="298" spans="10:12" x14ac:dyDescent="0.25">
      <c r="J298" s="180"/>
      <c r="K298" s="180"/>
      <c r="L298" s="180"/>
    </row>
    <row r="299" spans="10:12" x14ac:dyDescent="0.25">
      <c r="J299" s="180"/>
      <c r="K299" s="180"/>
      <c r="L299" s="180"/>
    </row>
    <row r="300" spans="10:12" x14ac:dyDescent="0.25">
      <c r="J300" s="180"/>
      <c r="K300" s="180"/>
      <c r="L300" s="180"/>
    </row>
    <row r="301" spans="10:12" x14ac:dyDescent="0.25">
      <c r="J301" s="180"/>
      <c r="K301" s="180"/>
      <c r="L301" s="180"/>
    </row>
    <row r="302" spans="10:12" x14ac:dyDescent="0.25">
      <c r="J302" s="180"/>
      <c r="K302" s="180"/>
      <c r="L302" s="180"/>
    </row>
    <row r="303" spans="10:12" x14ac:dyDescent="0.25">
      <c r="J303" s="180"/>
      <c r="K303" s="180"/>
      <c r="L303" s="180"/>
    </row>
    <row r="304" spans="10:12" x14ac:dyDescent="0.25">
      <c r="J304" s="180"/>
      <c r="K304" s="180"/>
      <c r="L304" s="180"/>
    </row>
    <row r="305" spans="10:12" x14ac:dyDescent="0.25">
      <c r="J305" s="180"/>
      <c r="K305" s="180"/>
      <c r="L305" s="180"/>
    </row>
    <row r="306" spans="10:12" x14ac:dyDescent="0.25">
      <c r="J306" s="180"/>
      <c r="K306" s="180"/>
      <c r="L306" s="180"/>
    </row>
    <row r="307" spans="10:12" x14ac:dyDescent="0.25">
      <c r="J307" s="180"/>
      <c r="K307" s="180"/>
      <c r="L307" s="180"/>
    </row>
    <row r="308" spans="10:12" x14ac:dyDescent="0.25">
      <c r="J308" s="180"/>
      <c r="K308" s="180"/>
      <c r="L308" s="180"/>
    </row>
    <row r="309" spans="10:12" x14ac:dyDescent="0.25">
      <c r="J309" s="180"/>
      <c r="K309" s="180"/>
      <c r="L309" s="180"/>
    </row>
    <row r="310" spans="10:12" x14ac:dyDescent="0.25">
      <c r="J310" s="180"/>
      <c r="K310" s="180"/>
      <c r="L310" s="180"/>
    </row>
    <row r="311" spans="10:12" x14ac:dyDescent="0.25">
      <c r="J311" s="180"/>
      <c r="K311" s="180"/>
      <c r="L311" s="180"/>
    </row>
    <row r="312" spans="10:12" x14ac:dyDescent="0.25">
      <c r="J312" s="180"/>
      <c r="K312" s="180"/>
      <c r="L312" s="180"/>
    </row>
    <row r="313" spans="10:12" x14ac:dyDescent="0.25">
      <c r="J313" s="180"/>
      <c r="K313" s="180"/>
      <c r="L313" s="180"/>
    </row>
    <row r="314" spans="10:12" x14ac:dyDescent="0.25">
      <c r="J314" s="180"/>
      <c r="K314" s="180"/>
      <c r="L314" s="180"/>
    </row>
    <row r="315" spans="10:12" x14ac:dyDescent="0.25">
      <c r="J315" s="180"/>
      <c r="K315" s="180"/>
      <c r="L315" s="180"/>
    </row>
    <row r="316" spans="10:12" x14ac:dyDescent="0.25">
      <c r="J316" s="180"/>
      <c r="K316" s="180"/>
      <c r="L316" s="180"/>
    </row>
    <row r="317" spans="10:12" x14ac:dyDescent="0.25">
      <c r="J317" s="180"/>
      <c r="K317" s="180"/>
      <c r="L317" s="180"/>
    </row>
    <row r="318" spans="10:12" x14ac:dyDescent="0.25">
      <c r="J318" s="180"/>
      <c r="K318" s="180"/>
      <c r="L318" s="180"/>
    </row>
    <row r="319" spans="10:12" x14ac:dyDescent="0.25">
      <c r="J319" s="180"/>
      <c r="K319" s="180"/>
      <c r="L319" s="180"/>
    </row>
    <row r="320" spans="10:12" x14ac:dyDescent="0.25">
      <c r="J320" s="180"/>
      <c r="K320" s="180"/>
      <c r="L320" s="180"/>
    </row>
    <row r="321" spans="10:12" x14ac:dyDescent="0.25">
      <c r="J321" s="180"/>
      <c r="K321" s="180"/>
      <c r="L321" s="180"/>
    </row>
    <row r="322" spans="10:12" x14ac:dyDescent="0.25">
      <c r="J322" s="180"/>
      <c r="K322" s="180"/>
      <c r="L322" s="180"/>
    </row>
    <row r="323" spans="10:12" x14ac:dyDescent="0.25">
      <c r="J323" s="180"/>
      <c r="K323" s="180"/>
      <c r="L323" s="180"/>
    </row>
    <row r="324" spans="10:12" x14ac:dyDescent="0.25">
      <c r="J324" s="180"/>
      <c r="K324" s="180"/>
      <c r="L324" s="180"/>
    </row>
    <row r="325" spans="10:12" x14ac:dyDescent="0.25">
      <c r="J325" s="180"/>
      <c r="K325" s="180"/>
      <c r="L325" s="180"/>
    </row>
    <row r="326" spans="10:12" x14ac:dyDescent="0.25">
      <c r="J326" s="180"/>
      <c r="K326" s="180"/>
      <c r="L326" s="180"/>
    </row>
    <row r="327" spans="10:12" x14ac:dyDescent="0.25">
      <c r="J327" s="180"/>
      <c r="K327" s="180"/>
      <c r="L327" s="180"/>
    </row>
    <row r="328" spans="10:12" x14ac:dyDescent="0.25">
      <c r="J328" s="180"/>
      <c r="K328" s="180"/>
      <c r="L328" s="180"/>
    </row>
    <row r="329" spans="10:12" x14ac:dyDescent="0.25">
      <c r="J329" s="180"/>
      <c r="K329" s="180"/>
      <c r="L329" s="180"/>
    </row>
    <row r="330" spans="10:12" x14ac:dyDescent="0.25">
      <c r="J330" s="180"/>
      <c r="K330" s="180"/>
      <c r="L330" s="180"/>
    </row>
    <row r="331" spans="10:12" x14ac:dyDescent="0.25">
      <c r="J331" s="180"/>
      <c r="K331" s="180"/>
      <c r="L331" s="180"/>
    </row>
    <row r="332" spans="10:12" x14ac:dyDescent="0.25">
      <c r="J332" s="180"/>
      <c r="K332" s="180"/>
      <c r="L332" s="180"/>
    </row>
    <row r="333" spans="10:12" x14ac:dyDescent="0.25">
      <c r="J333" s="180"/>
      <c r="K333" s="180"/>
      <c r="L333" s="180"/>
    </row>
    <row r="334" spans="10:12" x14ac:dyDescent="0.25">
      <c r="J334" s="180"/>
      <c r="K334" s="180"/>
      <c r="L334" s="180"/>
    </row>
    <row r="335" spans="10:12" x14ac:dyDescent="0.25">
      <c r="J335" s="180"/>
      <c r="K335" s="180"/>
      <c r="L335" s="180"/>
    </row>
    <row r="336" spans="10:12" x14ac:dyDescent="0.25">
      <c r="J336" s="180"/>
      <c r="K336" s="180"/>
      <c r="L336" s="180"/>
    </row>
    <row r="337" spans="10:12" x14ac:dyDescent="0.25">
      <c r="J337" s="180"/>
      <c r="K337" s="180"/>
      <c r="L337" s="180"/>
    </row>
    <row r="338" spans="10:12" x14ac:dyDescent="0.25">
      <c r="J338" s="180"/>
      <c r="K338" s="180"/>
      <c r="L338" s="180"/>
    </row>
    <row r="339" spans="10:12" x14ac:dyDescent="0.25">
      <c r="J339" s="180"/>
      <c r="K339" s="180"/>
      <c r="L339" s="180"/>
    </row>
    <row r="340" spans="10:12" x14ac:dyDescent="0.25">
      <c r="J340" s="180"/>
      <c r="K340" s="180"/>
      <c r="L340" s="180"/>
    </row>
    <row r="341" spans="10:12" x14ac:dyDescent="0.25">
      <c r="J341" s="180"/>
      <c r="K341" s="180"/>
      <c r="L341" s="180"/>
    </row>
    <row r="342" spans="10:12" x14ac:dyDescent="0.25">
      <c r="J342" s="180"/>
      <c r="K342" s="180"/>
      <c r="L342" s="180"/>
    </row>
    <row r="343" spans="10:12" x14ac:dyDescent="0.25">
      <c r="J343" s="180"/>
      <c r="K343" s="180"/>
      <c r="L343" s="180"/>
    </row>
    <row r="344" spans="10:12" x14ac:dyDescent="0.25">
      <c r="J344" s="180"/>
      <c r="K344" s="180"/>
      <c r="L344" s="180"/>
    </row>
    <row r="345" spans="10:12" x14ac:dyDescent="0.25">
      <c r="J345" s="180"/>
      <c r="K345" s="180"/>
      <c r="L345" s="180"/>
    </row>
    <row r="346" spans="10:12" x14ac:dyDescent="0.25">
      <c r="J346" s="180"/>
      <c r="K346" s="180"/>
      <c r="L346" s="180"/>
    </row>
    <row r="347" spans="10:12" x14ac:dyDescent="0.25">
      <c r="J347" s="180"/>
      <c r="K347" s="180"/>
      <c r="L347" s="180"/>
    </row>
    <row r="348" spans="10:12" x14ac:dyDescent="0.25">
      <c r="J348" s="180"/>
      <c r="K348" s="180"/>
      <c r="L348" s="180"/>
    </row>
    <row r="349" spans="10:12" x14ac:dyDescent="0.25">
      <c r="J349" s="180"/>
      <c r="K349" s="180"/>
      <c r="L349" s="180"/>
    </row>
    <row r="350" spans="10:12" x14ac:dyDescent="0.25">
      <c r="J350" s="180"/>
      <c r="K350" s="180"/>
      <c r="L350" s="180"/>
    </row>
    <row r="351" spans="10:12" x14ac:dyDescent="0.25">
      <c r="J351" s="180"/>
      <c r="K351" s="180"/>
      <c r="L351" s="180"/>
    </row>
    <row r="352" spans="10:12" x14ac:dyDescent="0.25">
      <c r="J352" s="180"/>
      <c r="K352" s="180"/>
      <c r="L352" s="180"/>
    </row>
    <row r="353" spans="10:12" x14ac:dyDescent="0.25">
      <c r="J353" s="180"/>
      <c r="K353" s="180"/>
      <c r="L353" s="180"/>
    </row>
    <row r="354" spans="10:12" x14ac:dyDescent="0.25">
      <c r="J354" s="180"/>
      <c r="K354" s="180"/>
      <c r="L354" s="180"/>
    </row>
    <row r="355" spans="10:12" x14ac:dyDescent="0.25">
      <c r="J355" s="180"/>
      <c r="K355" s="180"/>
      <c r="L355" s="180"/>
    </row>
    <row r="356" spans="10:12" x14ac:dyDescent="0.25">
      <c r="J356" s="180"/>
      <c r="K356" s="180"/>
      <c r="L356" s="180"/>
    </row>
    <row r="357" spans="10:12" x14ac:dyDescent="0.25">
      <c r="J357" s="180"/>
      <c r="K357" s="180"/>
      <c r="L357" s="180"/>
    </row>
    <row r="358" spans="10:12" x14ac:dyDescent="0.25">
      <c r="J358" s="180"/>
      <c r="K358" s="180"/>
      <c r="L358" s="180"/>
    </row>
    <row r="359" spans="10:12" x14ac:dyDescent="0.25">
      <c r="J359" s="180"/>
      <c r="K359" s="180"/>
      <c r="L359" s="180"/>
    </row>
    <row r="360" spans="10:12" x14ac:dyDescent="0.25">
      <c r="J360" s="180"/>
      <c r="K360" s="180"/>
      <c r="L360" s="180"/>
    </row>
    <row r="361" spans="10:12" x14ac:dyDescent="0.25">
      <c r="J361" s="180"/>
      <c r="K361" s="180"/>
      <c r="L361" s="180"/>
    </row>
    <row r="362" spans="10:12" x14ac:dyDescent="0.25">
      <c r="J362" s="180"/>
      <c r="K362" s="180"/>
      <c r="L362" s="180"/>
    </row>
    <row r="363" spans="10:12" x14ac:dyDescent="0.25">
      <c r="J363" s="180"/>
      <c r="K363" s="180"/>
      <c r="L363" s="180"/>
    </row>
    <row r="364" spans="10:12" x14ac:dyDescent="0.25">
      <c r="J364" s="180"/>
      <c r="K364" s="180"/>
      <c r="L364" s="180"/>
    </row>
    <row r="365" spans="10:12" x14ac:dyDescent="0.25">
      <c r="J365" s="180"/>
      <c r="K365" s="180"/>
      <c r="L365" s="180"/>
    </row>
    <row r="366" spans="10:12" x14ac:dyDescent="0.25">
      <c r="J366" s="180"/>
      <c r="K366" s="180"/>
      <c r="L366" s="180"/>
    </row>
    <row r="367" spans="10:12" x14ac:dyDescent="0.25">
      <c r="J367" s="180"/>
      <c r="K367" s="180"/>
      <c r="L367" s="180"/>
    </row>
    <row r="368" spans="10:12" x14ac:dyDescent="0.25">
      <c r="J368" s="180"/>
      <c r="K368" s="180"/>
      <c r="L368" s="180"/>
    </row>
    <row r="369" spans="10:12" x14ac:dyDescent="0.25">
      <c r="J369" s="180"/>
      <c r="K369" s="180"/>
      <c r="L369" s="180"/>
    </row>
    <row r="370" spans="10:12" x14ac:dyDescent="0.25">
      <c r="J370" s="180"/>
      <c r="K370" s="180"/>
      <c r="L370" s="180"/>
    </row>
    <row r="371" spans="10:12" x14ac:dyDescent="0.25">
      <c r="J371" s="180"/>
      <c r="K371" s="180"/>
      <c r="L371" s="180"/>
    </row>
    <row r="372" spans="10:12" x14ac:dyDescent="0.25">
      <c r="J372" s="180"/>
      <c r="K372" s="180"/>
      <c r="L372" s="180"/>
    </row>
    <row r="373" spans="10:12" x14ac:dyDescent="0.25">
      <c r="J373" s="180"/>
      <c r="K373" s="180"/>
      <c r="L373" s="180"/>
    </row>
    <row r="374" spans="10:12" x14ac:dyDescent="0.25">
      <c r="J374" s="180"/>
      <c r="K374" s="180"/>
      <c r="L374" s="180"/>
    </row>
    <row r="375" spans="10:12" x14ac:dyDescent="0.25">
      <c r="J375" s="180"/>
      <c r="K375" s="180"/>
      <c r="L375" s="180"/>
    </row>
    <row r="376" spans="10:12" x14ac:dyDescent="0.25">
      <c r="J376" s="180"/>
      <c r="K376" s="180"/>
      <c r="L376" s="180"/>
    </row>
    <row r="377" spans="10:12" x14ac:dyDescent="0.25">
      <c r="J377" s="180"/>
      <c r="K377" s="180"/>
      <c r="L377" s="180"/>
    </row>
    <row r="378" spans="10:12" x14ac:dyDescent="0.25">
      <c r="J378" s="180"/>
      <c r="K378" s="180"/>
      <c r="L378" s="180"/>
    </row>
    <row r="379" spans="10:12" x14ac:dyDescent="0.25">
      <c r="J379" s="180"/>
      <c r="K379" s="180"/>
      <c r="L379" s="180"/>
    </row>
    <row r="380" spans="10:12" x14ac:dyDescent="0.25">
      <c r="J380" s="180"/>
      <c r="K380" s="180"/>
      <c r="L380" s="180"/>
    </row>
    <row r="381" spans="10:12" x14ac:dyDescent="0.25">
      <c r="J381" s="180"/>
      <c r="K381" s="180"/>
      <c r="L381" s="180"/>
    </row>
    <row r="382" spans="10:12" x14ac:dyDescent="0.25">
      <c r="J382" s="180"/>
      <c r="K382" s="180"/>
      <c r="L382" s="180"/>
    </row>
    <row r="383" spans="10:12" x14ac:dyDescent="0.25">
      <c r="J383" s="180"/>
      <c r="K383" s="180"/>
      <c r="L383" s="180"/>
    </row>
    <row r="384" spans="10:12" x14ac:dyDescent="0.25">
      <c r="J384" s="180"/>
      <c r="K384" s="180"/>
      <c r="L384" s="180"/>
    </row>
    <row r="385" spans="10:12" x14ac:dyDescent="0.25">
      <c r="J385" s="180"/>
      <c r="K385" s="180"/>
      <c r="L385" s="180"/>
    </row>
    <row r="386" spans="10:12" x14ac:dyDescent="0.25">
      <c r="J386" s="180"/>
      <c r="K386" s="180"/>
      <c r="L386" s="180"/>
    </row>
    <row r="387" spans="10:12" x14ac:dyDescent="0.25">
      <c r="J387" s="180"/>
      <c r="K387" s="180"/>
      <c r="L387" s="180"/>
    </row>
    <row r="388" spans="10:12" x14ac:dyDescent="0.25">
      <c r="J388" s="180"/>
      <c r="K388" s="180"/>
      <c r="L388" s="180"/>
    </row>
    <row r="389" spans="10:12" x14ac:dyDescent="0.25">
      <c r="J389" s="180"/>
      <c r="K389" s="180"/>
      <c r="L389" s="180"/>
    </row>
    <row r="390" spans="10:12" x14ac:dyDescent="0.25">
      <c r="J390" s="180"/>
      <c r="K390" s="180"/>
      <c r="L390" s="180"/>
    </row>
    <row r="391" spans="10:12" x14ac:dyDescent="0.25">
      <c r="J391" s="180"/>
      <c r="K391" s="180"/>
      <c r="L391" s="180"/>
    </row>
    <row r="392" spans="10:12" x14ac:dyDescent="0.25">
      <c r="J392" s="180"/>
      <c r="K392" s="180"/>
      <c r="L392" s="180"/>
    </row>
    <row r="393" spans="10:12" x14ac:dyDescent="0.25">
      <c r="J393" s="180"/>
      <c r="K393" s="180"/>
      <c r="L393" s="180"/>
    </row>
    <row r="394" spans="10:12" x14ac:dyDescent="0.25">
      <c r="J394" s="180"/>
      <c r="K394" s="180"/>
      <c r="L394" s="180"/>
    </row>
    <row r="395" spans="10:12" x14ac:dyDescent="0.25">
      <c r="J395" s="180"/>
      <c r="K395" s="180"/>
      <c r="L395" s="180"/>
    </row>
    <row r="396" spans="10:12" x14ac:dyDescent="0.25">
      <c r="J396" s="180"/>
      <c r="K396" s="180"/>
      <c r="L396" s="180"/>
    </row>
    <row r="397" spans="10:12" x14ac:dyDescent="0.25">
      <c r="J397" s="180"/>
      <c r="K397" s="180"/>
      <c r="L397" s="180"/>
    </row>
    <row r="398" spans="10:12" x14ac:dyDescent="0.25">
      <c r="J398" s="180"/>
      <c r="K398" s="180"/>
      <c r="L398" s="180"/>
    </row>
    <row r="399" spans="10:12" x14ac:dyDescent="0.25">
      <c r="J399" s="180"/>
      <c r="K399" s="180"/>
      <c r="L399" s="180"/>
    </row>
    <row r="400" spans="10:12" x14ac:dyDescent="0.25">
      <c r="J400" s="180"/>
      <c r="K400" s="180"/>
      <c r="L400" s="180"/>
    </row>
    <row r="401" spans="10:12" x14ac:dyDescent="0.25">
      <c r="J401" s="180"/>
      <c r="K401" s="180"/>
      <c r="L401" s="180"/>
    </row>
    <row r="402" spans="10:12" x14ac:dyDescent="0.25">
      <c r="J402" s="180"/>
      <c r="K402" s="180"/>
      <c r="L402" s="180"/>
    </row>
    <row r="403" spans="10:12" x14ac:dyDescent="0.25">
      <c r="J403" s="180"/>
      <c r="K403" s="180"/>
      <c r="L403" s="180"/>
    </row>
    <row r="404" spans="10:12" x14ac:dyDescent="0.25">
      <c r="J404" s="180"/>
      <c r="K404" s="180"/>
      <c r="L404" s="180"/>
    </row>
    <row r="405" spans="10:12" x14ac:dyDescent="0.25">
      <c r="J405" s="180"/>
      <c r="K405" s="180"/>
      <c r="L405" s="180"/>
    </row>
    <row r="406" spans="10:12" x14ac:dyDescent="0.25">
      <c r="J406" s="180"/>
      <c r="K406" s="180"/>
      <c r="L406" s="180"/>
    </row>
    <row r="407" spans="10:12" x14ac:dyDescent="0.25">
      <c r="J407" s="180"/>
      <c r="K407" s="180"/>
      <c r="L407" s="180"/>
    </row>
    <row r="408" spans="10:12" x14ac:dyDescent="0.25">
      <c r="J408" s="180"/>
      <c r="K408" s="180"/>
      <c r="L408" s="180"/>
    </row>
    <row r="409" spans="10:12" x14ac:dyDescent="0.25">
      <c r="J409" s="180"/>
      <c r="K409" s="180"/>
      <c r="L409" s="180"/>
    </row>
    <row r="410" spans="10:12" x14ac:dyDescent="0.25">
      <c r="J410" s="180"/>
      <c r="K410" s="180"/>
      <c r="L410" s="180"/>
    </row>
    <row r="411" spans="10:12" x14ac:dyDescent="0.25">
      <c r="J411" s="180"/>
      <c r="K411" s="180"/>
      <c r="L411" s="180"/>
    </row>
    <row r="412" spans="10:12" x14ac:dyDescent="0.25">
      <c r="J412" s="180"/>
      <c r="K412" s="180"/>
      <c r="L412" s="180"/>
    </row>
    <row r="413" spans="10:12" x14ac:dyDescent="0.25">
      <c r="J413" s="180"/>
      <c r="K413" s="180"/>
      <c r="L413" s="180"/>
    </row>
    <row r="414" spans="10:12" x14ac:dyDescent="0.25">
      <c r="J414" s="180"/>
      <c r="K414" s="180"/>
      <c r="L414" s="180"/>
    </row>
    <row r="415" spans="10:12" x14ac:dyDescent="0.25">
      <c r="J415" s="180"/>
      <c r="K415" s="180"/>
      <c r="L415" s="180"/>
    </row>
    <row r="416" spans="10:12" x14ac:dyDescent="0.25">
      <c r="J416" s="180"/>
      <c r="K416" s="180"/>
      <c r="L416" s="180"/>
    </row>
    <row r="417" spans="10:12" x14ac:dyDescent="0.25">
      <c r="J417" s="180"/>
      <c r="K417" s="180"/>
      <c r="L417" s="180"/>
    </row>
    <row r="418" spans="10:12" x14ac:dyDescent="0.25">
      <c r="J418" s="180"/>
      <c r="K418" s="180"/>
      <c r="L418" s="180"/>
    </row>
    <row r="419" spans="10:12" x14ac:dyDescent="0.25">
      <c r="J419" s="180"/>
      <c r="K419" s="180"/>
      <c r="L419" s="180"/>
    </row>
    <row r="420" spans="10:12" x14ac:dyDescent="0.25">
      <c r="J420" s="180"/>
      <c r="K420" s="180"/>
      <c r="L420" s="180"/>
    </row>
    <row r="421" spans="10:12" x14ac:dyDescent="0.25">
      <c r="J421" s="180"/>
      <c r="K421" s="180"/>
      <c r="L421" s="180"/>
    </row>
    <row r="422" spans="10:12" x14ac:dyDescent="0.25">
      <c r="J422" s="180"/>
      <c r="K422" s="180"/>
      <c r="L422" s="180"/>
    </row>
    <row r="423" spans="10:12" x14ac:dyDescent="0.25">
      <c r="J423" s="180"/>
      <c r="K423" s="180"/>
      <c r="L423" s="180"/>
    </row>
    <row r="424" spans="10:12" x14ac:dyDescent="0.25">
      <c r="J424" s="180"/>
      <c r="K424" s="180"/>
      <c r="L424" s="180"/>
    </row>
    <row r="425" spans="10:12" x14ac:dyDescent="0.25">
      <c r="J425" s="180"/>
      <c r="K425" s="180"/>
      <c r="L425" s="180"/>
    </row>
    <row r="426" spans="10:12" x14ac:dyDescent="0.25">
      <c r="J426" s="180"/>
      <c r="K426" s="180"/>
      <c r="L426" s="180"/>
    </row>
    <row r="427" spans="10:12" x14ac:dyDescent="0.25">
      <c r="J427" s="180"/>
      <c r="K427" s="180"/>
      <c r="L427" s="180"/>
    </row>
    <row r="428" spans="10:12" x14ac:dyDescent="0.25">
      <c r="J428" s="180"/>
      <c r="K428" s="180"/>
      <c r="L428" s="180"/>
    </row>
    <row r="429" spans="10:12" x14ac:dyDescent="0.25">
      <c r="J429" s="180"/>
      <c r="K429" s="180"/>
      <c r="L429" s="180"/>
    </row>
    <row r="430" spans="10:12" x14ac:dyDescent="0.25">
      <c r="J430" s="180"/>
      <c r="K430" s="180"/>
      <c r="L430" s="180"/>
    </row>
    <row r="431" spans="10:12" x14ac:dyDescent="0.25">
      <c r="J431" s="180"/>
      <c r="K431" s="180"/>
      <c r="L431" s="180"/>
    </row>
    <row r="432" spans="10:12" x14ac:dyDescent="0.25">
      <c r="J432" s="180"/>
      <c r="K432" s="180"/>
      <c r="L432" s="180"/>
    </row>
    <row r="433" spans="10:12" x14ac:dyDescent="0.25">
      <c r="J433" s="180"/>
      <c r="K433" s="180"/>
      <c r="L433" s="180"/>
    </row>
    <row r="434" spans="10:12" x14ac:dyDescent="0.25">
      <c r="J434" s="180"/>
      <c r="K434" s="180"/>
      <c r="L434" s="180"/>
    </row>
    <row r="435" spans="10:12" x14ac:dyDescent="0.25">
      <c r="J435" s="180"/>
      <c r="K435" s="180"/>
      <c r="L435" s="180"/>
    </row>
    <row r="436" spans="10:12" x14ac:dyDescent="0.25">
      <c r="J436" s="180"/>
      <c r="K436" s="180"/>
      <c r="L436" s="180"/>
    </row>
    <row r="437" spans="10:12" x14ac:dyDescent="0.25">
      <c r="J437" s="180"/>
      <c r="K437" s="180"/>
      <c r="L437" s="180"/>
    </row>
    <row r="438" spans="10:12" x14ac:dyDescent="0.25">
      <c r="J438" s="180"/>
      <c r="K438" s="180"/>
      <c r="L438" s="180"/>
    </row>
    <row r="439" spans="10:12" x14ac:dyDescent="0.25">
      <c r="J439" s="180"/>
      <c r="K439" s="180"/>
      <c r="L439" s="180"/>
    </row>
    <row r="440" spans="10:12" x14ac:dyDescent="0.25">
      <c r="J440" s="180"/>
      <c r="K440" s="180"/>
      <c r="L440" s="180"/>
    </row>
    <row r="441" spans="10:12" x14ac:dyDescent="0.25">
      <c r="J441" s="180"/>
      <c r="K441" s="180"/>
      <c r="L441" s="180"/>
    </row>
    <row r="442" spans="10:12" x14ac:dyDescent="0.25">
      <c r="J442" s="180"/>
      <c r="K442" s="180"/>
      <c r="L442" s="180"/>
    </row>
    <row r="443" spans="10:12" x14ac:dyDescent="0.25">
      <c r="J443" s="180"/>
      <c r="K443" s="180"/>
      <c r="L443" s="180"/>
    </row>
    <row r="444" spans="10:12" x14ac:dyDescent="0.25">
      <c r="J444" s="180"/>
      <c r="K444" s="180"/>
      <c r="L444" s="180"/>
    </row>
    <row r="445" spans="10:12" x14ac:dyDescent="0.25">
      <c r="J445" s="180"/>
      <c r="K445" s="180"/>
      <c r="L445" s="180"/>
    </row>
    <row r="446" spans="10:12" x14ac:dyDescent="0.25">
      <c r="J446" s="180"/>
      <c r="K446" s="180"/>
      <c r="L446" s="180"/>
    </row>
    <row r="447" spans="10:12" x14ac:dyDescent="0.25">
      <c r="J447" s="180"/>
      <c r="K447" s="180"/>
      <c r="L447" s="180"/>
    </row>
    <row r="448" spans="10:12" x14ac:dyDescent="0.25">
      <c r="J448" s="180"/>
      <c r="K448" s="180"/>
      <c r="L448" s="180"/>
    </row>
    <row r="449" spans="10:12" x14ac:dyDescent="0.25">
      <c r="J449" s="180"/>
      <c r="K449" s="180"/>
      <c r="L449" s="180"/>
    </row>
    <row r="450" spans="10:12" x14ac:dyDescent="0.25">
      <c r="J450" s="180"/>
      <c r="K450" s="180"/>
      <c r="L450" s="180"/>
    </row>
    <row r="451" spans="10:12" x14ac:dyDescent="0.25">
      <c r="J451" s="180"/>
      <c r="K451" s="180"/>
      <c r="L451" s="180"/>
    </row>
    <row r="452" spans="10:12" x14ac:dyDescent="0.25">
      <c r="J452" s="180"/>
      <c r="K452" s="180"/>
      <c r="L452" s="180"/>
    </row>
    <row r="453" spans="10:12" x14ac:dyDescent="0.25">
      <c r="J453" s="180"/>
      <c r="K453" s="180"/>
      <c r="L453" s="180"/>
    </row>
    <row r="454" spans="10:12" x14ac:dyDescent="0.25">
      <c r="J454" s="180"/>
      <c r="K454" s="180"/>
      <c r="L454" s="180"/>
    </row>
    <row r="455" spans="10:12" x14ac:dyDescent="0.25">
      <c r="J455" s="180"/>
      <c r="K455" s="180"/>
      <c r="L455" s="180"/>
    </row>
    <row r="456" spans="10:12" x14ac:dyDescent="0.25">
      <c r="J456" s="180"/>
      <c r="K456" s="180"/>
      <c r="L456" s="180"/>
    </row>
    <row r="457" spans="10:12" x14ac:dyDescent="0.25">
      <c r="J457" s="180"/>
      <c r="K457" s="180"/>
      <c r="L457" s="180"/>
    </row>
    <row r="458" spans="10:12" x14ac:dyDescent="0.25">
      <c r="J458" s="180"/>
      <c r="K458" s="180"/>
      <c r="L458" s="180"/>
    </row>
    <row r="459" spans="10:12" x14ac:dyDescent="0.25">
      <c r="J459" s="180"/>
      <c r="K459" s="180"/>
      <c r="L459" s="180"/>
    </row>
    <row r="460" spans="10:12" x14ac:dyDescent="0.25">
      <c r="J460" s="180"/>
      <c r="K460" s="180"/>
      <c r="L460" s="180"/>
    </row>
    <row r="461" spans="10:12" x14ac:dyDescent="0.25">
      <c r="J461" s="180"/>
      <c r="K461" s="180"/>
      <c r="L461" s="180"/>
    </row>
    <row r="462" spans="10:12" x14ac:dyDescent="0.25">
      <c r="J462" s="180"/>
      <c r="K462" s="180"/>
      <c r="L462" s="180"/>
    </row>
    <row r="463" spans="10:12" x14ac:dyDescent="0.25">
      <c r="J463" s="180"/>
      <c r="K463" s="180"/>
      <c r="L463" s="180"/>
    </row>
    <row r="464" spans="10:12" x14ac:dyDescent="0.25">
      <c r="J464" s="180"/>
      <c r="K464" s="180"/>
      <c r="L464" s="180"/>
    </row>
    <row r="465" spans="10:12" x14ac:dyDescent="0.25">
      <c r="J465" s="180"/>
      <c r="K465" s="180"/>
      <c r="L465" s="180"/>
    </row>
    <row r="466" spans="10:12" x14ac:dyDescent="0.25">
      <c r="J466" s="180"/>
      <c r="K466" s="180"/>
      <c r="L466" s="180"/>
    </row>
    <row r="467" spans="10:12" x14ac:dyDescent="0.25">
      <c r="J467" s="180"/>
      <c r="K467" s="180"/>
      <c r="L467" s="180"/>
    </row>
    <row r="468" spans="10:12" x14ac:dyDescent="0.25">
      <c r="J468" s="180"/>
      <c r="K468" s="180"/>
      <c r="L468" s="180"/>
    </row>
    <row r="469" spans="10:12" x14ac:dyDescent="0.25">
      <c r="J469" s="180"/>
      <c r="K469" s="180"/>
      <c r="L469" s="180"/>
    </row>
    <row r="470" spans="10:12" x14ac:dyDescent="0.25">
      <c r="J470" s="180"/>
      <c r="K470" s="180"/>
      <c r="L470" s="180"/>
    </row>
    <row r="471" spans="10:12" x14ac:dyDescent="0.25">
      <c r="J471" s="180"/>
      <c r="K471" s="180"/>
      <c r="L471" s="180"/>
    </row>
    <row r="472" spans="10:12" x14ac:dyDescent="0.25">
      <c r="J472" s="180"/>
      <c r="K472" s="180"/>
      <c r="L472" s="180"/>
    </row>
    <row r="473" spans="10:12" x14ac:dyDescent="0.25">
      <c r="J473" s="180"/>
      <c r="K473" s="180"/>
      <c r="L473" s="180"/>
    </row>
    <row r="474" spans="10:12" x14ac:dyDescent="0.25">
      <c r="J474" s="180"/>
      <c r="K474" s="180"/>
      <c r="L474" s="180"/>
    </row>
    <row r="475" spans="10:12" x14ac:dyDescent="0.25">
      <c r="J475" s="180"/>
      <c r="K475" s="180"/>
      <c r="L475" s="180"/>
    </row>
    <row r="476" spans="10:12" x14ac:dyDescent="0.25">
      <c r="J476" s="180"/>
      <c r="K476" s="180"/>
      <c r="L476" s="180"/>
    </row>
    <row r="477" spans="10:12" x14ac:dyDescent="0.25">
      <c r="J477" s="180"/>
      <c r="K477" s="180"/>
      <c r="L477" s="180"/>
    </row>
    <row r="478" spans="10:12" x14ac:dyDescent="0.25">
      <c r="J478" s="180"/>
      <c r="K478" s="180"/>
      <c r="L478" s="180"/>
    </row>
    <row r="479" spans="10:12" x14ac:dyDescent="0.25">
      <c r="J479" s="180"/>
      <c r="K479" s="180"/>
      <c r="L479" s="180"/>
    </row>
    <row r="480" spans="10:12" x14ac:dyDescent="0.25">
      <c r="J480" s="180"/>
      <c r="K480" s="180"/>
      <c r="L480" s="180"/>
    </row>
    <row r="481" spans="10:12" x14ac:dyDescent="0.25">
      <c r="J481" s="180"/>
      <c r="K481" s="180"/>
      <c r="L481" s="180"/>
    </row>
    <row r="482" spans="10:12" x14ac:dyDescent="0.25">
      <c r="J482" s="180"/>
      <c r="K482" s="180"/>
      <c r="L482" s="180"/>
    </row>
    <row r="483" spans="10:12" x14ac:dyDescent="0.25">
      <c r="J483" s="180"/>
      <c r="K483" s="180"/>
      <c r="L483" s="180"/>
    </row>
    <row r="484" spans="10:12" x14ac:dyDescent="0.25">
      <c r="J484" s="180"/>
      <c r="K484" s="180"/>
      <c r="L484" s="180"/>
    </row>
    <row r="485" spans="10:12" x14ac:dyDescent="0.25">
      <c r="J485" s="180"/>
      <c r="K485" s="180"/>
      <c r="L485" s="180"/>
    </row>
    <row r="486" spans="10:12" x14ac:dyDescent="0.25">
      <c r="J486" s="180"/>
      <c r="K486" s="180"/>
      <c r="L486" s="180"/>
    </row>
    <row r="487" spans="10:12" x14ac:dyDescent="0.25">
      <c r="J487" s="180"/>
      <c r="K487" s="180"/>
      <c r="L487" s="180"/>
    </row>
    <row r="488" spans="10:12" x14ac:dyDescent="0.25">
      <c r="J488" s="180"/>
      <c r="K488" s="180"/>
      <c r="L488" s="180"/>
    </row>
    <row r="489" spans="10:12" x14ac:dyDescent="0.25">
      <c r="J489" s="180"/>
      <c r="K489" s="180"/>
      <c r="L489" s="180"/>
    </row>
    <row r="490" spans="10:12" x14ac:dyDescent="0.25">
      <c r="J490" s="180"/>
      <c r="K490" s="180"/>
      <c r="L490" s="180"/>
    </row>
    <row r="491" spans="10:12" x14ac:dyDescent="0.25">
      <c r="J491" s="180"/>
      <c r="K491" s="180"/>
      <c r="L491" s="180"/>
    </row>
    <row r="492" spans="10:12" x14ac:dyDescent="0.25">
      <c r="J492" s="180"/>
      <c r="K492" s="180"/>
      <c r="L492" s="180"/>
    </row>
    <row r="493" spans="10:12" x14ac:dyDescent="0.25">
      <c r="J493" s="180"/>
      <c r="K493" s="180"/>
      <c r="L493" s="180"/>
    </row>
    <row r="494" spans="10:12" x14ac:dyDescent="0.25">
      <c r="J494" s="180"/>
      <c r="K494" s="180"/>
      <c r="L494" s="180"/>
    </row>
    <row r="495" spans="10:12" x14ac:dyDescent="0.25">
      <c r="J495" s="180"/>
      <c r="K495" s="180"/>
      <c r="L495" s="180"/>
    </row>
    <row r="496" spans="10:12" x14ac:dyDescent="0.25">
      <c r="J496" s="180"/>
      <c r="K496" s="180"/>
      <c r="L496" s="180"/>
    </row>
    <row r="497" spans="10:12" x14ac:dyDescent="0.25">
      <c r="J497" s="180"/>
      <c r="K497" s="180"/>
      <c r="L497" s="180"/>
    </row>
    <row r="498" spans="10:12" x14ac:dyDescent="0.25">
      <c r="J498" s="180"/>
      <c r="K498" s="180"/>
      <c r="L498" s="180"/>
    </row>
    <row r="499" spans="10:12" x14ac:dyDescent="0.25">
      <c r="J499" s="180"/>
      <c r="K499" s="180"/>
      <c r="L499" s="180"/>
    </row>
    <row r="500" spans="10:12" x14ac:dyDescent="0.25">
      <c r="J500" s="180"/>
      <c r="K500" s="180"/>
      <c r="L500" s="180"/>
    </row>
    <row r="501" spans="10:12" x14ac:dyDescent="0.25">
      <c r="J501" s="180"/>
      <c r="K501" s="180"/>
      <c r="L501" s="180"/>
    </row>
    <row r="502" spans="10:12" x14ac:dyDescent="0.25">
      <c r="J502" s="180"/>
      <c r="K502" s="180"/>
      <c r="L502" s="180"/>
    </row>
    <row r="503" spans="10:12" x14ac:dyDescent="0.25">
      <c r="J503" s="180"/>
      <c r="K503" s="180"/>
      <c r="L503" s="180"/>
    </row>
    <row r="504" spans="10:12" x14ac:dyDescent="0.25">
      <c r="J504" s="180"/>
      <c r="K504" s="180"/>
      <c r="L504" s="180"/>
    </row>
    <row r="505" spans="10:12" x14ac:dyDescent="0.25">
      <c r="J505" s="180"/>
      <c r="K505" s="180"/>
      <c r="L505" s="180"/>
    </row>
    <row r="506" spans="10:12" x14ac:dyDescent="0.25">
      <c r="J506" s="180"/>
      <c r="K506" s="180"/>
      <c r="L506" s="180"/>
    </row>
    <row r="507" spans="10:12" x14ac:dyDescent="0.25">
      <c r="J507" s="180"/>
      <c r="K507" s="180"/>
      <c r="L507" s="180"/>
    </row>
    <row r="508" spans="10:12" x14ac:dyDescent="0.25">
      <c r="J508" s="180"/>
      <c r="K508" s="180"/>
      <c r="L508" s="180"/>
    </row>
    <row r="509" spans="10:12" x14ac:dyDescent="0.25">
      <c r="J509" s="180"/>
      <c r="K509" s="180"/>
      <c r="L509" s="180"/>
    </row>
    <row r="510" spans="10:12" x14ac:dyDescent="0.25">
      <c r="J510" s="180"/>
      <c r="K510" s="180"/>
      <c r="L510" s="180"/>
    </row>
    <row r="511" spans="10:12" x14ac:dyDescent="0.25">
      <c r="J511" s="180"/>
      <c r="K511" s="180"/>
      <c r="L511" s="180"/>
    </row>
    <row r="512" spans="10:12" x14ac:dyDescent="0.25">
      <c r="J512" s="180"/>
      <c r="K512" s="180"/>
      <c r="L512" s="180"/>
    </row>
    <row r="513" spans="10:12" x14ac:dyDescent="0.25">
      <c r="J513" s="180"/>
      <c r="K513" s="180"/>
      <c r="L513" s="180"/>
    </row>
    <row r="514" spans="10:12" x14ac:dyDescent="0.25">
      <c r="J514" s="180"/>
      <c r="K514" s="180"/>
      <c r="L514" s="180"/>
    </row>
    <row r="515" spans="10:12" x14ac:dyDescent="0.25">
      <c r="J515" s="180"/>
      <c r="K515" s="180"/>
      <c r="L515" s="180"/>
    </row>
    <row r="516" spans="10:12" x14ac:dyDescent="0.25">
      <c r="J516" s="180"/>
      <c r="K516" s="180"/>
      <c r="L516" s="180"/>
    </row>
    <row r="517" spans="10:12" x14ac:dyDescent="0.25">
      <c r="J517" s="180"/>
      <c r="K517" s="180"/>
      <c r="L517" s="180"/>
    </row>
    <row r="518" spans="10:12" x14ac:dyDescent="0.25">
      <c r="J518" s="180"/>
      <c r="K518" s="180"/>
      <c r="L518" s="180"/>
    </row>
    <row r="519" spans="10:12" x14ac:dyDescent="0.25">
      <c r="J519" s="180"/>
      <c r="K519" s="180"/>
      <c r="L519" s="180"/>
    </row>
    <row r="520" spans="10:12" x14ac:dyDescent="0.25">
      <c r="J520" s="180"/>
      <c r="K520" s="180"/>
      <c r="L520" s="180"/>
    </row>
    <row r="521" spans="10:12" x14ac:dyDescent="0.25">
      <c r="J521" s="180"/>
      <c r="K521" s="180"/>
      <c r="L521" s="180"/>
    </row>
    <row r="522" spans="10:12" x14ac:dyDescent="0.25">
      <c r="J522" s="180"/>
      <c r="K522" s="180"/>
      <c r="L522" s="180"/>
    </row>
    <row r="523" spans="10:12" x14ac:dyDescent="0.25">
      <c r="J523" s="180"/>
      <c r="K523" s="180"/>
      <c r="L523" s="180"/>
    </row>
    <row r="524" spans="10:12" x14ac:dyDescent="0.25">
      <c r="J524" s="180"/>
      <c r="K524" s="180"/>
      <c r="L524" s="180"/>
    </row>
    <row r="525" spans="10:12" x14ac:dyDescent="0.25">
      <c r="J525" s="180"/>
      <c r="K525" s="180"/>
      <c r="L525" s="180"/>
    </row>
    <row r="526" spans="10:12" x14ac:dyDescent="0.25">
      <c r="J526" s="180"/>
      <c r="K526" s="180"/>
      <c r="L526" s="180"/>
    </row>
  </sheetData>
  <autoFilter ref="J1:X526"/>
  <pageMargins left="0.23622047244094491" right="0.23622047244094491" top="0.35433070866141736" bottom="0.35433070866141736" header="0.31496062992125984" footer="0.31496062992125984"/>
  <pageSetup paperSize="256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0"/>
  <sheetViews>
    <sheetView zoomScaleNormal="100" workbookViewId="0">
      <selection activeCell="E49" sqref="E49"/>
    </sheetView>
  </sheetViews>
  <sheetFormatPr defaultRowHeight="15" x14ac:dyDescent="0.25"/>
  <cols>
    <col min="1" max="1" width="9.140625" style="22"/>
    <col min="2" max="2" width="102.42578125" style="22" customWidth="1"/>
    <col min="3" max="3" width="13.42578125" style="507" customWidth="1"/>
    <col min="4" max="16384" width="9.140625" style="22"/>
  </cols>
  <sheetData>
    <row r="2" spans="1:3" ht="15.75" x14ac:dyDescent="0.25">
      <c r="B2" s="224" t="s">
        <v>621</v>
      </c>
    </row>
    <row r="3" spans="1:3" ht="15.75" thickBot="1" x14ac:dyDescent="0.3"/>
    <row r="4" spans="1:3" ht="108" customHeight="1" x14ac:dyDescent="0.25">
      <c r="A4" s="508" t="s">
        <v>274</v>
      </c>
      <c r="B4" s="509" t="s">
        <v>607</v>
      </c>
      <c r="C4" s="510" t="s">
        <v>817</v>
      </c>
    </row>
    <row r="5" spans="1:3" ht="15" customHeight="1" x14ac:dyDescent="0.25">
      <c r="A5" s="689" t="s">
        <v>656</v>
      </c>
      <c r="B5" s="690" t="s">
        <v>608</v>
      </c>
      <c r="C5" s="687">
        <v>4</v>
      </c>
    </row>
    <row r="6" spans="1:3" ht="21" customHeight="1" x14ac:dyDescent="0.25">
      <c r="A6" s="689"/>
      <c r="B6" s="690"/>
      <c r="C6" s="688"/>
    </row>
    <row r="7" spans="1:3" ht="31.5" x14ac:dyDescent="0.25">
      <c r="A7" s="630" t="s">
        <v>871</v>
      </c>
      <c r="B7" s="631" t="s">
        <v>874</v>
      </c>
      <c r="C7" s="629">
        <v>225</v>
      </c>
    </row>
    <row r="8" spans="1:3" ht="21" customHeight="1" x14ac:dyDescent="0.25">
      <c r="A8" s="630" t="s">
        <v>1031</v>
      </c>
      <c r="B8" s="631" t="s">
        <v>1022</v>
      </c>
      <c r="C8" s="629">
        <v>4</v>
      </c>
    </row>
    <row r="9" spans="1:3" ht="21" customHeight="1" x14ac:dyDescent="0.25">
      <c r="A9" s="630" t="s">
        <v>872</v>
      </c>
      <c r="B9" s="631" t="s">
        <v>875</v>
      </c>
      <c r="C9" s="629">
        <v>2</v>
      </c>
    </row>
    <row r="10" spans="1:3" ht="31.5" x14ac:dyDescent="0.25">
      <c r="A10" s="630" t="s">
        <v>1021</v>
      </c>
      <c r="B10" s="631" t="s">
        <v>1023</v>
      </c>
      <c r="C10" s="653">
        <v>0.55000000000000004</v>
      </c>
    </row>
    <row r="11" spans="1:3" ht="15.75" x14ac:dyDescent="0.25">
      <c r="A11" s="630" t="s">
        <v>478</v>
      </c>
      <c r="B11" s="631" t="s">
        <v>860</v>
      </c>
      <c r="C11" s="629">
        <v>7</v>
      </c>
    </row>
    <row r="12" spans="1:3" ht="15.75" x14ac:dyDescent="0.25">
      <c r="A12" s="630" t="s">
        <v>838</v>
      </c>
      <c r="B12" s="631" t="s">
        <v>855</v>
      </c>
      <c r="C12" s="629">
        <v>154</v>
      </c>
    </row>
    <row r="13" spans="1:3" ht="94.5" x14ac:dyDescent="0.25">
      <c r="A13" s="630" t="s">
        <v>808</v>
      </c>
      <c r="B13" s="631" t="s">
        <v>804</v>
      </c>
      <c r="C13" s="629" t="s">
        <v>1032</v>
      </c>
    </row>
    <row r="14" spans="1:3" ht="15.75" x14ac:dyDescent="0.25">
      <c r="A14" s="630" t="s">
        <v>839</v>
      </c>
      <c r="B14" s="631" t="s">
        <v>840</v>
      </c>
      <c r="C14" s="629">
        <v>9</v>
      </c>
    </row>
    <row r="15" spans="1:3" ht="15.75" x14ac:dyDescent="0.25">
      <c r="A15" s="630" t="s">
        <v>480</v>
      </c>
      <c r="B15" s="631" t="s">
        <v>807</v>
      </c>
      <c r="C15" s="629">
        <v>8</v>
      </c>
    </row>
    <row r="16" spans="1:3" ht="15.75" x14ac:dyDescent="0.25">
      <c r="A16" s="630" t="s">
        <v>428</v>
      </c>
      <c r="B16" s="24" t="s">
        <v>429</v>
      </c>
      <c r="C16" s="629">
        <v>11</v>
      </c>
    </row>
    <row r="17" spans="1:3" ht="15.75" x14ac:dyDescent="0.25">
      <c r="A17" s="630" t="s">
        <v>383</v>
      </c>
      <c r="B17" s="631" t="s">
        <v>609</v>
      </c>
      <c r="C17" s="152">
        <v>166</v>
      </c>
    </row>
    <row r="18" spans="1:3" ht="15.75" x14ac:dyDescent="0.25">
      <c r="A18" s="630" t="s">
        <v>605</v>
      </c>
      <c r="B18" s="631" t="s">
        <v>657</v>
      </c>
      <c r="C18" s="152">
        <v>6</v>
      </c>
    </row>
    <row r="19" spans="1:3" ht="15.75" x14ac:dyDescent="0.25">
      <c r="A19" s="630" t="s">
        <v>741</v>
      </c>
      <c r="B19" s="631" t="s">
        <v>743</v>
      </c>
      <c r="C19" s="152">
        <v>351</v>
      </c>
    </row>
    <row r="20" spans="1:3" ht="15.75" x14ac:dyDescent="0.25">
      <c r="A20" s="630" t="s">
        <v>483</v>
      </c>
      <c r="B20" s="631" t="s">
        <v>484</v>
      </c>
      <c r="C20" s="152">
        <v>188</v>
      </c>
    </row>
    <row r="21" spans="1:3" ht="31.5" x14ac:dyDescent="0.25">
      <c r="A21" s="630" t="s">
        <v>903</v>
      </c>
      <c r="B21" s="631" t="s">
        <v>610</v>
      </c>
      <c r="C21" s="152">
        <v>7040</v>
      </c>
    </row>
    <row r="22" spans="1:3" ht="31.5" x14ac:dyDescent="0.25">
      <c r="A22" s="630" t="s">
        <v>932</v>
      </c>
      <c r="B22" s="631" t="s">
        <v>938</v>
      </c>
      <c r="C22" s="152">
        <v>200</v>
      </c>
    </row>
    <row r="23" spans="1:3" ht="15.75" x14ac:dyDescent="0.25">
      <c r="A23" s="609" t="s">
        <v>997</v>
      </c>
      <c r="B23" s="657" t="s">
        <v>1000</v>
      </c>
      <c r="C23" s="610">
        <v>138758</v>
      </c>
    </row>
    <row r="24" spans="1:3" ht="31.5" x14ac:dyDescent="0.25">
      <c r="A24" s="630" t="s">
        <v>660</v>
      </c>
      <c r="B24" s="631" t="s">
        <v>611</v>
      </c>
      <c r="C24" s="152">
        <v>15</v>
      </c>
    </row>
    <row r="25" spans="1:3" ht="78.75" x14ac:dyDescent="0.25">
      <c r="A25" s="630" t="s">
        <v>219</v>
      </c>
      <c r="B25" s="631" t="s">
        <v>818</v>
      </c>
      <c r="C25" s="152" t="s">
        <v>1035</v>
      </c>
    </row>
    <row r="26" spans="1:3" ht="47.25" x14ac:dyDescent="0.25">
      <c r="A26" s="630" t="s">
        <v>220</v>
      </c>
      <c r="B26" s="631" t="s">
        <v>819</v>
      </c>
      <c r="C26" s="152" t="s">
        <v>1033</v>
      </c>
    </row>
    <row r="27" spans="1:3" ht="31.5" x14ac:dyDescent="0.25">
      <c r="A27" s="630" t="s">
        <v>766</v>
      </c>
      <c r="B27" s="631" t="s">
        <v>767</v>
      </c>
      <c r="C27" s="654" t="s">
        <v>1037</v>
      </c>
    </row>
    <row r="28" spans="1:3" ht="15.75" x14ac:dyDescent="0.25">
      <c r="A28" s="630" t="s">
        <v>485</v>
      </c>
      <c r="B28" s="631" t="s">
        <v>761</v>
      </c>
      <c r="C28" s="152">
        <v>65</v>
      </c>
    </row>
    <row r="29" spans="1:3" ht="15.75" x14ac:dyDescent="0.25">
      <c r="A29" s="630" t="s">
        <v>655</v>
      </c>
      <c r="B29" s="631" t="s">
        <v>765</v>
      </c>
      <c r="C29" s="152">
        <v>0</v>
      </c>
    </row>
    <row r="30" spans="1:3" ht="18" customHeight="1" x14ac:dyDescent="0.25">
      <c r="A30" s="689" t="s">
        <v>486</v>
      </c>
      <c r="B30" s="690" t="s">
        <v>612</v>
      </c>
      <c r="C30" s="687">
        <v>3</v>
      </c>
    </row>
    <row r="31" spans="1:3" ht="36.75" hidden="1" customHeight="1" x14ac:dyDescent="0.25">
      <c r="A31" s="689"/>
      <c r="B31" s="690"/>
      <c r="C31" s="688"/>
    </row>
    <row r="32" spans="1:3" ht="36.75" customHeight="1" x14ac:dyDescent="0.25">
      <c r="A32" s="630" t="s">
        <v>676</v>
      </c>
      <c r="B32" s="631" t="s">
        <v>677</v>
      </c>
      <c r="C32" s="152">
        <v>10557</v>
      </c>
    </row>
    <row r="33" spans="1:3" ht="15.75" x14ac:dyDescent="0.25">
      <c r="A33" s="630" t="s">
        <v>384</v>
      </c>
      <c r="B33" s="631" t="s">
        <v>666</v>
      </c>
      <c r="C33" s="152" t="s">
        <v>667</v>
      </c>
    </row>
    <row r="34" spans="1:3" ht="15.75" x14ac:dyDescent="0.25">
      <c r="A34" s="630" t="s">
        <v>659</v>
      </c>
      <c r="B34" s="631" t="s">
        <v>658</v>
      </c>
      <c r="C34" s="152">
        <v>256</v>
      </c>
    </row>
    <row r="35" spans="1:3" ht="18.75" x14ac:dyDescent="0.25">
      <c r="A35" s="630" t="s">
        <v>388</v>
      </c>
      <c r="B35" s="631" t="s">
        <v>820</v>
      </c>
      <c r="C35" s="152">
        <v>420432.94</v>
      </c>
    </row>
    <row r="36" spans="1:3" ht="15.75" x14ac:dyDescent="0.25">
      <c r="A36" s="630" t="s">
        <v>411</v>
      </c>
      <c r="B36" s="631" t="s">
        <v>668</v>
      </c>
      <c r="C36" s="654">
        <v>902.3</v>
      </c>
    </row>
    <row r="37" spans="1:3" ht="31.5" x14ac:dyDescent="0.25">
      <c r="A37" s="630" t="s">
        <v>488</v>
      </c>
      <c r="B37" s="631" t="s">
        <v>613</v>
      </c>
      <c r="C37" s="152">
        <v>241</v>
      </c>
    </row>
    <row r="38" spans="1:3" ht="15.75" x14ac:dyDescent="0.25">
      <c r="A38" s="630" t="s">
        <v>624</v>
      </c>
      <c r="B38" s="631" t="s">
        <v>626</v>
      </c>
      <c r="C38" s="152">
        <v>20</v>
      </c>
    </row>
    <row r="39" spans="1:3" ht="15.75" x14ac:dyDescent="0.25">
      <c r="A39" s="349" t="s">
        <v>490</v>
      </c>
      <c r="B39" s="631" t="s">
        <v>627</v>
      </c>
      <c r="C39" s="654">
        <v>11306.44</v>
      </c>
    </row>
    <row r="40" spans="1:3" ht="31.5" x14ac:dyDescent="0.25">
      <c r="A40" s="630" t="s">
        <v>393</v>
      </c>
      <c r="B40" s="631" t="s">
        <v>640</v>
      </c>
      <c r="C40" s="152">
        <v>1781</v>
      </c>
    </row>
    <row r="41" spans="1:3" ht="31.5" x14ac:dyDescent="0.25">
      <c r="A41" s="630" t="s">
        <v>413</v>
      </c>
      <c r="B41" s="2" t="s">
        <v>641</v>
      </c>
      <c r="C41" s="152">
        <v>3462</v>
      </c>
    </row>
    <row r="42" spans="1:3" ht="15.75" x14ac:dyDescent="0.25">
      <c r="A42" s="630" t="s">
        <v>394</v>
      </c>
      <c r="B42" s="2" t="s">
        <v>642</v>
      </c>
      <c r="C42" s="152">
        <v>2664</v>
      </c>
    </row>
    <row r="43" spans="1:3" ht="31.5" x14ac:dyDescent="0.25">
      <c r="A43" s="630" t="s">
        <v>396</v>
      </c>
      <c r="B43" s="2" t="s">
        <v>643</v>
      </c>
      <c r="C43" s="152">
        <v>104694</v>
      </c>
    </row>
    <row r="44" spans="1:3" ht="15.75" x14ac:dyDescent="0.25">
      <c r="A44" s="630" t="s">
        <v>432</v>
      </c>
      <c r="B44" s="2" t="s">
        <v>644</v>
      </c>
      <c r="C44" s="654">
        <v>38.68</v>
      </c>
    </row>
    <row r="45" spans="1:3" ht="15.75" x14ac:dyDescent="0.25">
      <c r="A45" s="630" t="s">
        <v>1016</v>
      </c>
      <c r="B45" s="2" t="s">
        <v>1017</v>
      </c>
      <c r="C45" s="654">
        <v>4389</v>
      </c>
    </row>
    <row r="46" spans="1:3" ht="15.75" x14ac:dyDescent="0.25">
      <c r="A46" s="630" t="s">
        <v>1018</v>
      </c>
      <c r="B46" s="2" t="s">
        <v>1019</v>
      </c>
      <c r="C46" s="654">
        <v>105324</v>
      </c>
    </row>
    <row r="47" spans="1:3" ht="15.75" x14ac:dyDescent="0.25">
      <c r="A47" s="630" t="s">
        <v>387</v>
      </c>
      <c r="B47" s="631" t="s">
        <v>653</v>
      </c>
      <c r="C47" s="654">
        <v>127.63</v>
      </c>
    </row>
    <row r="48" spans="1:3" ht="15.75" x14ac:dyDescent="0.25">
      <c r="A48" s="630" t="s">
        <v>415</v>
      </c>
      <c r="B48" s="631" t="s">
        <v>614</v>
      </c>
      <c r="C48" s="152">
        <v>8</v>
      </c>
    </row>
    <row r="49" spans="1:3" ht="31.5" x14ac:dyDescent="0.25">
      <c r="A49" s="630" t="s">
        <v>694</v>
      </c>
      <c r="B49" s="631" t="s">
        <v>695</v>
      </c>
      <c r="C49" s="152">
        <v>3</v>
      </c>
    </row>
    <row r="50" spans="1:3" ht="15.75" x14ac:dyDescent="0.25">
      <c r="A50" s="630" t="s">
        <v>434</v>
      </c>
      <c r="B50" s="631" t="s">
        <v>654</v>
      </c>
      <c r="C50" s="152">
        <v>44</v>
      </c>
    </row>
    <row r="51" spans="1:3" ht="15.75" x14ac:dyDescent="0.25">
      <c r="A51" s="630" t="s">
        <v>696</v>
      </c>
      <c r="B51" s="631" t="s">
        <v>697</v>
      </c>
      <c r="C51" s="152">
        <v>5</v>
      </c>
    </row>
    <row r="52" spans="1:3" ht="15.75" x14ac:dyDescent="0.25">
      <c r="A52" s="630" t="s">
        <v>495</v>
      </c>
      <c r="B52" s="631" t="s">
        <v>615</v>
      </c>
      <c r="C52" s="152">
        <v>1</v>
      </c>
    </row>
    <row r="53" spans="1:3" ht="15.75" x14ac:dyDescent="0.25">
      <c r="A53" s="630" t="s">
        <v>493</v>
      </c>
      <c r="B53" s="631" t="s">
        <v>1034</v>
      </c>
      <c r="C53" s="152">
        <v>1</v>
      </c>
    </row>
    <row r="54" spans="1:3" ht="15.75" x14ac:dyDescent="0.25">
      <c r="A54" s="630" t="s">
        <v>389</v>
      </c>
      <c r="B54" s="631" t="s">
        <v>616</v>
      </c>
      <c r="C54" s="152">
        <v>11</v>
      </c>
    </row>
    <row r="55" spans="1:3" ht="15.75" x14ac:dyDescent="0.25">
      <c r="A55" s="630" t="s">
        <v>391</v>
      </c>
      <c r="B55" s="631" t="s">
        <v>617</v>
      </c>
      <c r="C55" s="654">
        <v>3.77</v>
      </c>
    </row>
    <row r="56" spans="1:3" ht="15.75" x14ac:dyDescent="0.25">
      <c r="A56" s="630" t="s">
        <v>496</v>
      </c>
      <c r="B56" s="631" t="s">
        <v>618</v>
      </c>
      <c r="C56" s="654">
        <v>2.83</v>
      </c>
    </row>
    <row r="57" spans="1:3" ht="15.75" x14ac:dyDescent="0.25">
      <c r="A57" s="363" t="s">
        <v>498</v>
      </c>
      <c r="B57" s="631" t="s">
        <v>619</v>
      </c>
      <c r="C57" s="152">
        <v>8</v>
      </c>
    </row>
    <row r="58" spans="1:3" ht="15.75" x14ac:dyDescent="0.25">
      <c r="A58" s="363" t="s">
        <v>417</v>
      </c>
      <c r="B58" s="631" t="s">
        <v>620</v>
      </c>
      <c r="C58" s="152">
        <v>2</v>
      </c>
    </row>
    <row r="59" spans="1:3" ht="15.75" x14ac:dyDescent="0.25">
      <c r="A59" s="363" t="s">
        <v>500</v>
      </c>
      <c r="B59" s="631" t="s">
        <v>669</v>
      </c>
      <c r="C59" s="152">
        <v>1</v>
      </c>
    </row>
    <row r="60" spans="1:3" ht="16.5" thickBot="1" x14ac:dyDescent="0.3">
      <c r="A60" s="655" t="s">
        <v>1020</v>
      </c>
      <c r="B60" s="149" t="s">
        <v>1030</v>
      </c>
      <c r="C60" s="656">
        <v>2</v>
      </c>
    </row>
  </sheetData>
  <mergeCells count="6">
    <mergeCell ref="C30:C31"/>
    <mergeCell ref="A30:A31"/>
    <mergeCell ref="B30:B31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topLeftCell="A19" zoomScaleNormal="100" workbookViewId="0">
      <selection activeCell="B39" sqref="B39"/>
    </sheetView>
  </sheetViews>
  <sheetFormatPr defaultRowHeight="15.75" x14ac:dyDescent="0.25"/>
  <cols>
    <col min="1" max="1" width="30.42578125" style="333" customWidth="1"/>
    <col min="2" max="2" width="38.5703125" style="334" customWidth="1"/>
    <col min="3" max="3" width="13.42578125" style="335" customWidth="1"/>
    <col min="4" max="4" width="13.28515625" style="335" customWidth="1"/>
    <col min="5" max="5" width="19.7109375" style="335" customWidth="1"/>
    <col min="6" max="6" width="19.28515625" style="335" customWidth="1"/>
    <col min="7" max="7" width="23" style="335" customWidth="1"/>
    <col min="8" max="8" width="15.85546875" style="335" customWidth="1"/>
    <col min="9" max="9" width="16.140625" style="335" customWidth="1"/>
    <col min="10" max="10" width="22.42578125" style="335" customWidth="1"/>
    <col min="11" max="11" width="16.7109375" style="334" customWidth="1"/>
    <col min="12" max="12" width="15.42578125" style="334" bestFit="1" customWidth="1"/>
    <col min="13" max="13" width="13.7109375" style="333" customWidth="1"/>
    <col min="14" max="15" width="13.140625" style="333" bestFit="1" customWidth="1"/>
    <col min="16" max="17" width="11.28515625" style="333" bestFit="1" customWidth="1"/>
    <col min="18" max="16384" width="9.140625" style="333"/>
  </cols>
  <sheetData>
    <row r="2" spans="1:17" s="330" customFormat="1" x14ac:dyDescent="0.25">
      <c r="A2" s="330" t="s">
        <v>678</v>
      </c>
      <c r="B2" s="331"/>
      <c r="C2" s="332"/>
      <c r="D2" s="332"/>
      <c r="E2" s="332"/>
      <c r="F2" s="332"/>
      <c r="G2" s="332"/>
      <c r="H2" s="332"/>
      <c r="I2" s="332"/>
      <c r="J2" s="332"/>
      <c r="K2" s="331"/>
      <c r="L2" s="331"/>
    </row>
    <row r="3" spans="1:17" ht="16.5" thickBot="1" x14ac:dyDescent="0.3"/>
    <row r="4" spans="1:17" s="334" customFormat="1" x14ac:dyDescent="0.25">
      <c r="A4" s="511"/>
      <c r="B4" s="512" t="s">
        <v>173</v>
      </c>
      <c r="C4" s="513">
        <v>2014</v>
      </c>
      <c r="D4" s="513">
        <v>2015</v>
      </c>
      <c r="E4" s="513">
        <v>2016</v>
      </c>
      <c r="F4" s="513">
        <v>2017</v>
      </c>
      <c r="G4" s="513">
        <v>2018</v>
      </c>
      <c r="H4" s="513">
        <v>2019</v>
      </c>
      <c r="I4" s="513">
        <v>2020</v>
      </c>
      <c r="J4" s="514" t="s">
        <v>175</v>
      </c>
    </row>
    <row r="5" spans="1:17" s="334" customFormat="1" ht="47.25" x14ac:dyDescent="0.25">
      <c r="A5" s="336" t="s">
        <v>172</v>
      </c>
      <c r="B5" s="5" t="s">
        <v>174</v>
      </c>
      <c r="C5" s="337">
        <v>0</v>
      </c>
      <c r="D5" s="337"/>
      <c r="E5" s="337"/>
      <c r="F5" s="337"/>
      <c r="G5" s="337"/>
      <c r="H5" s="337"/>
      <c r="I5" s="337"/>
      <c r="J5" s="338"/>
    </row>
    <row r="6" spans="1:17" s="334" customFormat="1" ht="31.5" x14ac:dyDescent="0.25">
      <c r="A6" s="339" t="s">
        <v>876</v>
      </c>
      <c r="B6" s="5" t="s">
        <v>226</v>
      </c>
      <c r="C6" s="337">
        <v>0</v>
      </c>
      <c r="D6" s="337">
        <v>0</v>
      </c>
      <c r="E6" s="340">
        <v>0</v>
      </c>
      <c r="F6" s="340">
        <v>0</v>
      </c>
      <c r="G6" s="340">
        <v>1072230.3999999999</v>
      </c>
      <c r="H6" s="340">
        <v>0</v>
      </c>
      <c r="I6" s="337">
        <v>0</v>
      </c>
      <c r="J6" s="338">
        <f>SUM(C6:I6)</f>
        <v>1072230.3999999999</v>
      </c>
      <c r="L6" s="335"/>
    </row>
    <row r="7" spans="1:17" s="334" customFormat="1" ht="31.5" x14ac:dyDescent="0.25">
      <c r="A7" s="339" t="s">
        <v>443</v>
      </c>
      <c r="B7" s="5" t="s">
        <v>225</v>
      </c>
      <c r="C7" s="337">
        <v>0</v>
      </c>
      <c r="D7" s="337">
        <v>0</v>
      </c>
      <c r="E7" s="340">
        <v>0</v>
      </c>
      <c r="F7" s="340">
        <v>0</v>
      </c>
      <c r="G7" s="340">
        <v>1505042.56</v>
      </c>
      <c r="H7" s="337">
        <v>0</v>
      </c>
      <c r="I7" s="337">
        <v>0</v>
      </c>
      <c r="J7" s="338">
        <f>G7</f>
        <v>1505042.56</v>
      </c>
      <c r="L7" s="335"/>
    </row>
    <row r="8" spans="1:17" s="334" customFormat="1" x14ac:dyDescent="0.25">
      <c r="A8" s="339" t="s">
        <v>227</v>
      </c>
      <c r="B8" s="5" t="s">
        <v>228</v>
      </c>
      <c r="C8" s="337">
        <v>0</v>
      </c>
      <c r="D8" s="337">
        <v>0</v>
      </c>
      <c r="E8" s="340">
        <v>0</v>
      </c>
      <c r="F8" s="340">
        <v>0</v>
      </c>
      <c r="G8" s="340">
        <v>1736421.78</v>
      </c>
      <c r="H8" s="337">
        <v>0</v>
      </c>
      <c r="I8" s="337">
        <v>0</v>
      </c>
      <c r="J8" s="338">
        <f>SUM(D8:I8)</f>
        <v>1736421.78</v>
      </c>
      <c r="L8" s="341"/>
      <c r="M8" s="342"/>
      <c r="N8" s="342"/>
    </row>
    <row r="9" spans="1:17" s="334" customFormat="1" ht="31.5" x14ac:dyDescent="0.25">
      <c r="A9" s="339" t="s">
        <v>229</v>
      </c>
      <c r="B9" s="5" t="s">
        <v>230</v>
      </c>
      <c r="C9" s="337">
        <v>0</v>
      </c>
      <c r="D9" s="337">
        <v>0</v>
      </c>
      <c r="E9" s="343">
        <v>0</v>
      </c>
      <c r="F9" s="337">
        <v>894455.9</v>
      </c>
      <c r="G9" s="337">
        <v>435447.24</v>
      </c>
      <c r="H9" s="337">
        <v>0</v>
      </c>
      <c r="I9" s="337">
        <v>0</v>
      </c>
      <c r="J9" s="338">
        <f>SUM(E9:I9)</f>
        <v>1329903.1400000001</v>
      </c>
      <c r="L9" s="344"/>
      <c r="M9" s="344"/>
      <c r="N9" s="342"/>
    </row>
    <row r="10" spans="1:17" s="334" customFormat="1" x14ac:dyDescent="0.25">
      <c r="A10" s="339" t="s">
        <v>231</v>
      </c>
      <c r="B10" s="5" t="s">
        <v>232</v>
      </c>
      <c r="C10" s="337">
        <v>0</v>
      </c>
      <c r="D10" s="345">
        <v>0</v>
      </c>
      <c r="E10" s="346">
        <v>1820975.93</v>
      </c>
      <c r="F10" s="658">
        <v>0</v>
      </c>
      <c r="G10" s="337">
        <v>2121656.2200000002</v>
      </c>
      <c r="H10" s="337">
        <v>0</v>
      </c>
      <c r="I10" s="337">
        <v>0</v>
      </c>
      <c r="J10" s="338">
        <f t="shared" ref="J10:J19" si="0">SUM(C10:I10)</f>
        <v>3942632.1500000004</v>
      </c>
      <c r="L10" s="335"/>
    </row>
    <row r="11" spans="1:17" s="334" customFormat="1" x14ac:dyDescent="0.25">
      <c r="A11" s="339" t="s">
        <v>745</v>
      </c>
      <c r="B11" s="5" t="s">
        <v>746</v>
      </c>
      <c r="C11" s="337">
        <v>0</v>
      </c>
      <c r="D11" s="340">
        <v>0</v>
      </c>
      <c r="E11" s="347">
        <v>0</v>
      </c>
      <c r="F11" s="340">
        <v>1586923.49</v>
      </c>
      <c r="G11" s="340">
        <v>0</v>
      </c>
      <c r="H11" s="340">
        <v>0</v>
      </c>
      <c r="I11" s="340">
        <v>0</v>
      </c>
      <c r="J11" s="338">
        <f t="shared" si="0"/>
        <v>1586923.49</v>
      </c>
      <c r="L11" s="335"/>
    </row>
    <row r="12" spans="1:17" s="334" customFormat="1" ht="31.5" x14ac:dyDescent="0.25">
      <c r="A12" s="493" t="s">
        <v>261</v>
      </c>
      <c r="B12" s="495" t="s">
        <v>1001</v>
      </c>
      <c r="C12" s="515">
        <v>0</v>
      </c>
      <c r="D12" s="515">
        <v>0</v>
      </c>
      <c r="E12" s="516">
        <v>0</v>
      </c>
      <c r="F12" s="516">
        <v>0</v>
      </c>
      <c r="G12" s="515">
        <v>890989.87</v>
      </c>
      <c r="H12" s="515">
        <v>1389820.07</v>
      </c>
      <c r="I12" s="515">
        <v>0</v>
      </c>
      <c r="J12" s="517">
        <f t="shared" si="0"/>
        <v>2280809.94</v>
      </c>
      <c r="L12" s="335"/>
    </row>
    <row r="13" spans="1:17" s="334" customFormat="1" ht="31.5" x14ac:dyDescent="0.25">
      <c r="A13" s="339" t="s">
        <v>906</v>
      </c>
      <c r="B13" s="5" t="s">
        <v>602</v>
      </c>
      <c r="C13" s="337">
        <v>0</v>
      </c>
      <c r="D13" s="337">
        <v>0</v>
      </c>
      <c r="E13" s="340">
        <v>0</v>
      </c>
      <c r="F13" s="340">
        <v>0</v>
      </c>
      <c r="G13" s="337">
        <v>828782.77</v>
      </c>
      <c r="H13" s="337">
        <v>0</v>
      </c>
      <c r="I13" s="337">
        <v>0</v>
      </c>
      <c r="J13" s="338">
        <f t="shared" si="0"/>
        <v>828782.77</v>
      </c>
      <c r="L13" s="335"/>
      <c r="O13" s="335"/>
      <c r="P13" s="335"/>
      <c r="Q13" s="335"/>
    </row>
    <row r="14" spans="1:17" s="334" customFormat="1" ht="63" x14ac:dyDescent="0.25">
      <c r="A14" s="339" t="s">
        <v>918</v>
      </c>
      <c r="B14" s="5" t="s">
        <v>939</v>
      </c>
      <c r="C14" s="337">
        <v>0</v>
      </c>
      <c r="D14" s="337">
        <v>0</v>
      </c>
      <c r="E14" s="340">
        <v>0</v>
      </c>
      <c r="F14" s="340">
        <v>0</v>
      </c>
      <c r="G14" s="337">
        <v>85433.72</v>
      </c>
      <c r="H14" s="337">
        <v>0</v>
      </c>
      <c r="I14" s="337">
        <v>0</v>
      </c>
      <c r="J14" s="410">
        <f t="shared" si="0"/>
        <v>85433.72</v>
      </c>
      <c r="L14" s="335"/>
      <c r="O14" s="335"/>
      <c r="P14" s="335"/>
      <c r="Q14" s="335"/>
    </row>
    <row r="15" spans="1:17" s="334" customFormat="1" x14ac:dyDescent="0.25">
      <c r="A15" s="339" t="s">
        <v>155</v>
      </c>
      <c r="B15" s="5" t="s">
        <v>250</v>
      </c>
      <c r="C15" s="337">
        <v>0</v>
      </c>
      <c r="D15" s="337">
        <v>0</v>
      </c>
      <c r="E15" s="346">
        <v>0</v>
      </c>
      <c r="F15" s="346">
        <v>15383710</v>
      </c>
      <c r="G15" s="346">
        <v>2519694</v>
      </c>
      <c r="H15" s="340">
        <v>5769186.4400000004</v>
      </c>
      <c r="I15" s="346">
        <v>0</v>
      </c>
      <c r="J15" s="410">
        <f t="shared" si="0"/>
        <v>23672590.440000001</v>
      </c>
      <c r="L15" s="335"/>
    </row>
    <row r="16" spans="1:17" s="334" customFormat="1" x14ac:dyDescent="0.25">
      <c r="A16" s="339" t="s">
        <v>234</v>
      </c>
      <c r="B16" s="5" t="s">
        <v>251</v>
      </c>
      <c r="C16" s="337">
        <v>0</v>
      </c>
      <c r="D16" s="340">
        <v>0</v>
      </c>
      <c r="E16" s="347">
        <v>121966.83</v>
      </c>
      <c r="F16" s="347">
        <v>2082963.58</v>
      </c>
      <c r="G16" s="347">
        <v>1243479.57</v>
      </c>
      <c r="H16" s="347">
        <v>5654598</v>
      </c>
      <c r="I16" s="348">
        <v>0</v>
      </c>
      <c r="J16" s="338">
        <f t="shared" si="0"/>
        <v>9103007.9800000004</v>
      </c>
      <c r="L16" s="335"/>
      <c r="O16" s="335"/>
    </row>
    <row r="17" spans="1:17" s="334" customFormat="1" ht="31.5" x14ac:dyDescent="0.25">
      <c r="A17" s="339" t="s">
        <v>235</v>
      </c>
      <c r="B17" s="5" t="s">
        <v>252</v>
      </c>
      <c r="C17" s="337">
        <v>0</v>
      </c>
      <c r="D17" s="337">
        <v>0</v>
      </c>
      <c r="E17" s="337">
        <v>846234.74</v>
      </c>
      <c r="F17" s="337">
        <v>0</v>
      </c>
      <c r="G17" s="337">
        <v>0</v>
      </c>
      <c r="H17" s="337">
        <v>0</v>
      </c>
      <c r="I17" s="337">
        <v>0</v>
      </c>
      <c r="J17" s="338">
        <f t="shared" si="0"/>
        <v>846234.74</v>
      </c>
      <c r="K17" s="335"/>
      <c r="L17" s="344"/>
      <c r="M17" s="344"/>
      <c r="N17" s="344"/>
      <c r="O17" s="344"/>
      <c r="P17" s="344"/>
      <c r="Q17" s="344"/>
    </row>
    <row r="18" spans="1:17" s="334" customFormat="1" x14ac:dyDescent="0.25">
      <c r="A18" s="339" t="s">
        <v>236</v>
      </c>
      <c r="B18" s="5" t="s">
        <v>744</v>
      </c>
      <c r="C18" s="337">
        <v>0</v>
      </c>
      <c r="D18" s="337">
        <v>0</v>
      </c>
      <c r="E18" s="340">
        <v>0</v>
      </c>
      <c r="F18" s="340">
        <v>3014476.33</v>
      </c>
      <c r="G18" s="340">
        <v>4016437.23</v>
      </c>
      <c r="H18" s="340">
        <v>0</v>
      </c>
      <c r="I18" s="337">
        <v>0</v>
      </c>
      <c r="J18" s="338">
        <f t="shared" si="0"/>
        <v>7030913.5600000005</v>
      </c>
      <c r="L18" s="335"/>
    </row>
    <row r="19" spans="1:17" s="334" customFormat="1" ht="31.5" x14ac:dyDescent="0.25">
      <c r="A19" s="339" t="s">
        <v>237</v>
      </c>
      <c r="B19" s="5" t="s">
        <v>238</v>
      </c>
      <c r="C19" s="337">
        <v>0</v>
      </c>
      <c r="D19" s="337">
        <v>0</v>
      </c>
      <c r="E19" s="340">
        <v>0</v>
      </c>
      <c r="F19" s="340">
        <v>1618032.16</v>
      </c>
      <c r="G19" s="337">
        <v>2179323.4500000002</v>
      </c>
      <c r="H19" s="337">
        <v>0</v>
      </c>
      <c r="I19" s="337">
        <v>0</v>
      </c>
      <c r="J19" s="338">
        <f t="shared" si="0"/>
        <v>3797355.6100000003</v>
      </c>
      <c r="K19" s="335"/>
      <c r="L19" s="335"/>
      <c r="N19" s="335"/>
    </row>
    <row r="20" spans="1:17" s="334" customFormat="1" x14ac:dyDescent="0.25">
      <c r="A20" s="339" t="s">
        <v>456</v>
      </c>
      <c r="B20" s="5" t="s">
        <v>508</v>
      </c>
      <c r="C20" s="337">
        <v>0</v>
      </c>
      <c r="D20" s="337">
        <v>0</v>
      </c>
      <c r="E20" s="340"/>
      <c r="F20" s="340">
        <v>5511131</v>
      </c>
      <c r="G20" s="337">
        <v>0</v>
      </c>
      <c r="H20" s="337">
        <v>0</v>
      </c>
      <c r="I20" s="337">
        <v>0</v>
      </c>
      <c r="J20" s="338">
        <v>5511131</v>
      </c>
      <c r="L20" s="335"/>
    </row>
    <row r="21" spans="1:17" s="334" customFormat="1" ht="31.5" x14ac:dyDescent="0.25">
      <c r="A21" s="339" t="s">
        <v>239</v>
      </c>
      <c r="B21" s="5" t="s">
        <v>240</v>
      </c>
      <c r="C21" s="337">
        <v>0</v>
      </c>
      <c r="D21" s="337">
        <v>0</v>
      </c>
      <c r="E21" s="340">
        <v>0</v>
      </c>
      <c r="F21" s="340">
        <v>514000</v>
      </c>
      <c r="G21" s="340">
        <v>1716701.08</v>
      </c>
      <c r="H21" s="340">
        <v>0</v>
      </c>
      <c r="I21" s="340">
        <v>0</v>
      </c>
      <c r="J21" s="340">
        <f>SUM(C21:I21)</f>
        <v>2230701.08</v>
      </c>
      <c r="L21" s="335"/>
    </row>
    <row r="22" spans="1:17" s="334" customFormat="1" ht="48" customHeight="1" x14ac:dyDescent="0.25">
      <c r="A22" s="339" t="s">
        <v>693</v>
      </c>
      <c r="B22" s="5" t="s">
        <v>254</v>
      </c>
      <c r="C22" s="337">
        <v>0</v>
      </c>
      <c r="D22" s="337">
        <v>0</v>
      </c>
      <c r="E22" s="337">
        <v>0</v>
      </c>
      <c r="F22" s="340">
        <v>227153</v>
      </c>
      <c r="G22" s="337">
        <v>0</v>
      </c>
      <c r="H22" s="337">
        <v>113576.47</v>
      </c>
      <c r="I22" s="337">
        <v>0</v>
      </c>
      <c r="J22" s="338">
        <f>SUM(C22:I22)</f>
        <v>340729.47</v>
      </c>
      <c r="L22" s="335"/>
    </row>
    <row r="23" spans="1:17" s="334" customFormat="1" x14ac:dyDescent="0.25">
      <c r="A23" s="339" t="s">
        <v>241</v>
      </c>
      <c r="B23" s="5" t="s">
        <v>255</v>
      </c>
      <c r="C23" s="337">
        <v>0</v>
      </c>
      <c r="D23" s="340">
        <v>0</v>
      </c>
      <c r="E23" s="340">
        <v>0</v>
      </c>
      <c r="F23" s="340">
        <v>1327847.69</v>
      </c>
      <c r="G23" s="340">
        <v>4738870.54</v>
      </c>
      <c r="H23" s="340">
        <v>0</v>
      </c>
      <c r="I23" s="340">
        <v>0</v>
      </c>
      <c r="J23" s="338">
        <f>SUM(C23:I23)</f>
        <v>6066718.2300000004</v>
      </c>
      <c r="L23" s="335"/>
      <c r="N23" s="335"/>
    </row>
    <row r="24" spans="1:17" s="334" customFormat="1" x14ac:dyDescent="0.25">
      <c r="A24" s="349" t="s">
        <v>242</v>
      </c>
      <c r="B24" s="631" t="s">
        <v>256</v>
      </c>
      <c r="C24" s="350">
        <v>0</v>
      </c>
      <c r="D24" s="350">
        <v>0</v>
      </c>
      <c r="E24" s="350">
        <v>4110566</v>
      </c>
      <c r="F24" s="350">
        <v>0</v>
      </c>
      <c r="G24" s="346">
        <v>0</v>
      </c>
      <c r="H24" s="350">
        <v>0</v>
      </c>
      <c r="I24" s="350">
        <v>0</v>
      </c>
      <c r="J24" s="350">
        <f>SUM(C24:I24)</f>
        <v>4110566</v>
      </c>
      <c r="L24" s="335"/>
    </row>
    <row r="25" spans="1:17" s="334" customFormat="1" ht="31.5" x14ac:dyDescent="0.25">
      <c r="A25" s="339" t="s">
        <v>243</v>
      </c>
      <c r="B25" s="5" t="s">
        <v>257</v>
      </c>
      <c r="C25" s="337">
        <v>0</v>
      </c>
      <c r="D25" s="337">
        <v>0</v>
      </c>
      <c r="E25" s="337">
        <v>0</v>
      </c>
      <c r="F25" s="337">
        <v>6176596.0499999998</v>
      </c>
      <c r="G25" s="337">
        <v>0</v>
      </c>
      <c r="H25" s="337">
        <v>0</v>
      </c>
      <c r="I25" s="337">
        <v>0</v>
      </c>
      <c r="J25" s="338">
        <f t="shared" ref="J25:J29" si="1">SUM(C25:I25)</f>
        <v>6176596.0499999998</v>
      </c>
      <c r="L25" s="335"/>
    </row>
    <row r="26" spans="1:17" s="334" customFormat="1" ht="47.25" x14ac:dyDescent="0.25">
      <c r="A26" s="339" t="s">
        <v>244</v>
      </c>
      <c r="B26" s="5" t="s">
        <v>258</v>
      </c>
      <c r="C26" s="337">
        <v>0</v>
      </c>
      <c r="D26" s="337">
        <v>0</v>
      </c>
      <c r="E26" s="337">
        <v>0</v>
      </c>
      <c r="F26" s="337">
        <v>22220315.75</v>
      </c>
      <c r="G26" s="337">
        <v>1171439.72</v>
      </c>
      <c r="H26" s="337">
        <v>0</v>
      </c>
      <c r="I26" s="337">
        <v>0</v>
      </c>
      <c r="J26" s="338">
        <v>23391755.469999999</v>
      </c>
      <c r="K26" s="335"/>
      <c r="L26" s="335"/>
    </row>
    <row r="27" spans="1:17" s="334" customFormat="1" x14ac:dyDescent="0.25">
      <c r="A27" s="339" t="s">
        <v>245</v>
      </c>
      <c r="B27" s="5" t="s">
        <v>259</v>
      </c>
      <c r="C27" s="337">
        <v>0</v>
      </c>
      <c r="D27" s="337">
        <v>0</v>
      </c>
      <c r="E27" s="340">
        <v>0</v>
      </c>
      <c r="F27" s="340">
        <v>1318296.27</v>
      </c>
      <c r="G27" s="337">
        <v>0</v>
      </c>
      <c r="H27" s="337">
        <v>1889224.3</v>
      </c>
      <c r="I27" s="337">
        <v>0</v>
      </c>
      <c r="J27" s="338">
        <f>SUM(C27:I27)</f>
        <v>3207520.5700000003</v>
      </c>
      <c r="K27" s="335"/>
      <c r="L27" s="335"/>
    </row>
    <row r="28" spans="1:17" s="334" customFormat="1" x14ac:dyDescent="0.25">
      <c r="A28" s="339" t="s">
        <v>246</v>
      </c>
      <c r="B28" s="5" t="s">
        <v>269</v>
      </c>
      <c r="C28" s="337">
        <v>0</v>
      </c>
      <c r="D28" s="337">
        <v>0</v>
      </c>
      <c r="E28" s="337">
        <v>0</v>
      </c>
      <c r="F28" s="337">
        <v>0</v>
      </c>
      <c r="G28" s="337">
        <v>0</v>
      </c>
      <c r="H28" s="337">
        <v>1930747.06</v>
      </c>
      <c r="I28" s="337">
        <v>0</v>
      </c>
      <c r="J28" s="338">
        <f>SUM(C28:I28)</f>
        <v>1930747.06</v>
      </c>
      <c r="L28" s="335"/>
    </row>
    <row r="29" spans="1:17" s="334" customFormat="1" x14ac:dyDescent="0.25">
      <c r="A29" s="339" t="s">
        <v>467</v>
      </c>
      <c r="B29" s="5" t="s">
        <v>272</v>
      </c>
      <c r="C29" s="337">
        <v>0</v>
      </c>
      <c r="D29" s="337">
        <v>0</v>
      </c>
      <c r="E29" s="337">
        <v>0</v>
      </c>
      <c r="F29" s="337">
        <v>75020</v>
      </c>
      <c r="G29" s="337">
        <v>0</v>
      </c>
      <c r="H29" s="337">
        <v>0</v>
      </c>
      <c r="I29" s="337">
        <v>0</v>
      </c>
      <c r="J29" s="338">
        <f t="shared" si="1"/>
        <v>75020</v>
      </c>
      <c r="L29" s="335"/>
    </row>
    <row r="30" spans="1:17" s="334" customFormat="1" ht="31.5" x14ac:dyDescent="0.25">
      <c r="A30" s="349" t="s">
        <v>247</v>
      </c>
      <c r="B30" s="5" t="s">
        <v>268</v>
      </c>
      <c r="C30" s="337">
        <v>0</v>
      </c>
      <c r="D30" s="337">
        <v>0</v>
      </c>
      <c r="E30" s="337">
        <v>0</v>
      </c>
      <c r="F30" s="337">
        <v>0</v>
      </c>
      <c r="G30" s="337">
        <v>0</v>
      </c>
      <c r="H30" s="337">
        <v>940513</v>
      </c>
      <c r="I30" s="337">
        <v>0</v>
      </c>
      <c r="J30" s="338">
        <f>SUM(C30:I30)</f>
        <v>940513</v>
      </c>
      <c r="L30" s="335"/>
      <c r="M30" s="342"/>
      <c r="N30" s="342"/>
      <c r="O30" s="335"/>
    </row>
    <row r="31" spans="1:17" s="334" customFormat="1" ht="31.5" x14ac:dyDescent="0.25">
      <c r="A31" s="352" t="s">
        <v>270</v>
      </c>
      <c r="B31" s="353" t="s">
        <v>271</v>
      </c>
      <c r="C31" s="337">
        <v>0</v>
      </c>
      <c r="D31" s="337">
        <v>0</v>
      </c>
      <c r="E31" s="337">
        <v>0</v>
      </c>
      <c r="F31" s="348">
        <v>0</v>
      </c>
      <c r="G31" s="348">
        <v>2262823.5299999998</v>
      </c>
      <c r="H31" s="348">
        <v>0</v>
      </c>
      <c r="I31" s="337">
        <v>0</v>
      </c>
      <c r="J31" s="338">
        <f>SUM(C31:I31)</f>
        <v>2262823.5299999998</v>
      </c>
      <c r="L31" s="335"/>
      <c r="M31" s="342"/>
      <c r="N31" s="342"/>
      <c r="O31" s="335"/>
    </row>
    <row r="32" spans="1:17" s="334" customFormat="1" ht="31.5" x14ac:dyDescent="0.25">
      <c r="A32" s="339" t="s">
        <v>603</v>
      </c>
      <c r="B32" s="5" t="s">
        <v>248</v>
      </c>
      <c r="C32" s="337">
        <v>0</v>
      </c>
      <c r="D32" s="337">
        <v>0</v>
      </c>
      <c r="E32" s="340">
        <v>1336065.31</v>
      </c>
      <c r="F32" s="348">
        <v>1336065.31</v>
      </c>
      <c r="G32" s="347">
        <v>1336065.31</v>
      </c>
      <c r="H32" s="347">
        <v>1336065.31</v>
      </c>
      <c r="I32" s="337">
        <v>0</v>
      </c>
      <c r="J32" s="338">
        <v>5344261.25</v>
      </c>
      <c r="L32" s="335"/>
      <c r="M32" s="342"/>
      <c r="N32" s="342"/>
      <c r="O32" s="342"/>
    </row>
    <row r="33" spans="1:15" s="334" customFormat="1" ht="31.5" x14ac:dyDescent="0.25">
      <c r="A33" s="6" t="s">
        <v>260</v>
      </c>
      <c r="B33" s="2" t="s">
        <v>249</v>
      </c>
      <c r="C33" s="337">
        <v>0</v>
      </c>
      <c r="D33" s="337">
        <v>0</v>
      </c>
      <c r="E33" s="337">
        <v>0</v>
      </c>
      <c r="F33" s="340">
        <v>0</v>
      </c>
      <c r="G33" s="340">
        <v>866347.44</v>
      </c>
      <c r="H33" s="337">
        <v>0</v>
      </c>
      <c r="I33" s="337">
        <v>0</v>
      </c>
      <c r="J33" s="338">
        <f>SUM(C33:I33)</f>
        <v>866347.44</v>
      </c>
      <c r="L33" s="335"/>
      <c r="M33" s="691"/>
      <c r="N33" s="342"/>
      <c r="O33" s="342"/>
    </row>
    <row r="34" spans="1:15" s="334" customFormat="1" ht="31.5" x14ac:dyDescent="0.25">
      <c r="A34" s="339" t="s">
        <v>262</v>
      </c>
      <c r="B34" s="5" t="s">
        <v>263</v>
      </c>
      <c r="C34" s="337">
        <v>0</v>
      </c>
      <c r="D34" s="337">
        <v>0</v>
      </c>
      <c r="E34" s="337">
        <v>0</v>
      </c>
      <c r="F34" s="340">
        <v>0</v>
      </c>
      <c r="G34" s="340">
        <v>4997234</v>
      </c>
      <c r="H34" s="337">
        <v>0</v>
      </c>
      <c r="I34" s="337">
        <v>0</v>
      </c>
      <c r="J34" s="338">
        <f>SUM(C34:I34)</f>
        <v>4997234</v>
      </c>
      <c r="L34" s="335"/>
      <c r="M34" s="691"/>
      <c r="N34" s="342"/>
      <c r="O34" s="342"/>
    </row>
    <row r="35" spans="1:15" s="334" customFormat="1" x14ac:dyDescent="0.25">
      <c r="A35" s="339" t="s">
        <v>265</v>
      </c>
      <c r="B35" s="351" t="s">
        <v>266</v>
      </c>
      <c r="C35" s="337">
        <v>0</v>
      </c>
      <c r="D35" s="337">
        <v>0</v>
      </c>
      <c r="E35" s="340">
        <v>1095106</v>
      </c>
      <c r="F35" s="340">
        <v>0</v>
      </c>
      <c r="G35" s="340">
        <v>0</v>
      </c>
      <c r="H35" s="337">
        <v>0</v>
      </c>
      <c r="I35" s="337">
        <v>0</v>
      </c>
      <c r="J35" s="338">
        <f>SUM(C35:I35)</f>
        <v>1095106</v>
      </c>
      <c r="L35" s="335"/>
      <c r="M35" s="691"/>
      <c r="N35" s="342"/>
      <c r="O35" s="342"/>
    </row>
    <row r="36" spans="1:15" s="334" customFormat="1" ht="32.25" thickBot="1" x14ac:dyDescent="0.3">
      <c r="A36" s="354" t="s">
        <v>264</v>
      </c>
      <c r="B36" s="355" t="s">
        <v>267</v>
      </c>
      <c r="C36" s="356">
        <v>0</v>
      </c>
      <c r="D36" s="356">
        <v>0</v>
      </c>
      <c r="E36" s="356">
        <v>0</v>
      </c>
      <c r="F36" s="357">
        <v>8688.6</v>
      </c>
      <c r="G36" s="356">
        <v>0</v>
      </c>
      <c r="H36" s="356">
        <v>0</v>
      </c>
      <c r="I36" s="356">
        <v>0</v>
      </c>
      <c r="J36" s="358">
        <f>SUM(C36:I36)</f>
        <v>8688.6</v>
      </c>
      <c r="L36" s="335"/>
      <c r="M36" s="342"/>
      <c r="N36" s="342"/>
      <c r="O36" s="342"/>
    </row>
    <row r="37" spans="1:15" s="334" customFormat="1" x14ac:dyDescent="0.25">
      <c r="C37" s="359"/>
      <c r="D37" s="359"/>
      <c r="E37" s="359"/>
      <c r="F37" s="359"/>
      <c r="G37" s="359"/>
      <c r="H37" s="359"/>
      <c r="I37" s="359"/>
      <c r="J37" s="359"/>
      <c r="L37" s="342"/>
      <c r="M37" s="342"/>
      <c r="N37" s="342"/>
      <c r="O37" s="342"/>
    </row>
    <row r="38" spans="1:15" s="334" customFormat="1" x14ac:dyDescent="0.25">
      <c r="C38" s="335"/>
      <c r="D38" s="335"/>
      <c r="E38" s="335"/>
      <c r="F38" s="335"/>
      <c r="G38" s="335"/>
      <c r="H38" s="335"/>
      <c r="I38" s="335"/>
      <c r="J38" s="335"/>
      <c r="L38" s="342"/>
      <c r="M38" s="342"/>
      <c r="N38" s="342"/>
      <c r="O38" s="342"/>
    </row>
    <row r="39" spans="1:15" x14ac:dyDescent="0.25">
      <c r="L39" s="341"/>
      <c r="M39" s="360"/>
      <c r="N39" s="360"/>
      <c r="O39" s="360"/>
    </row>
    <row r="40" spans="1:15" x14ac:dyDescent="0.25">
      <c r="L40" s="342"/>
      <c r="M40" s="360"/>
      <c r="N40" s="360"/>
      <c r="O40" s="360"/>
    </row>
  </sheetData>
  <mergeCells count="1">
    <mergeCell ref="M33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topLeftCell="A19" zoomScaleNormal="100" workbookViewId="0">
      <selection activeCell="L11" sqref="L11"/>
    </sheetView>
  </sheetViews>
  <sheetFormatPr defaultRowHeight="15.75" x14ac:dyDescent="0.25"/>
  <cols>
    <col min="1" max="1" width="24" style="361" customWidth="1"/>
    <col min="2" max="2" width="46.7109375" style="361" customWidth="1"/>
    <col min="3" max="3" width="13.140625" style="361" customWidth="1"/>
    <col min="4" max="4" width="13.5703125" style="361" customWidth="1"/>
    <col min="5" max="5" width="15.28515625" style="361" customWidth="1"/>
    <col min="6" max="6" width="16.85546875" style="24" customWidth="1"/>
    <col min="7" max="7" width="16" style="361" customWidth="1"/>
    <col min="8" max="8" width="16.5703125" style="361" customWidth="1"/>
    <col min="9" max="9" width="16.28515625" style="361" customWidth="1"/>
    <col min="10" max="10" width="16.42578125" style="361" customWidth="1"/>
    <col min="11" max="11" width="9.140625" style="361"/>
    <col min="12" max="12" width="14.28515625" style="361" bestFit="1" customWidth="1"/>
    <col min="13" max="13" width="12.85546875" style="361" customWidth="1"/>
    <col min="14" max="14" width="16.85546875" style="361" customWidth="1"/>
    <col min="15" max="16384" width="9.140625" style="361"/>
  </cols>
  <sheetData>
    <row r="2" spans="1:11" s="223" customFormat="1" x14ac:dyDescent="0.25">
      <c r="A2" s="223" t="s">
        <v>680</v>
      </c>
      <c r="F2" s="224"/>
    </row>
    <row r="3" spans="1:11" ht="16.5" thickBot="1" x14ac:dyDescent="0.3"/>
    <row r="4" spans="1:11" x14ac:dyDescent="0.25">
      <c r="A4" s="511"/>
      <c r="B4" s="512" t="s">
        <v>173</v>
      </c>
      <c r="C4" s="513">
        <v>2014</v>
      </c>
      <c r="D4" s="513">
        <v>2015</v>
      </c>
      <c r="E4" s="513">
        <v>2016</v>
      </c>
      <c r="F4" s="513">
        <v>2017</v>
      </c>
      <c r="G4" s="513">
        <v>2018</v>
      </c>
      <c r="H4" s="513">
        <v>2019</v>
      </c>
      <c r="I4" s="513">
        <v>2020</v>
      </c>
      <c r="J4" s="514" t="s">
        <v>175</v>
      </c>
    </row>
    <row r="5" spans="1:11" s="24" customFormat="1" ht="54.75" customHeight="1" x14ac:dyDescent="0.25">
      <c r="A5" s="336" t="s">
        <v>172</v>
      </c>
      <c r="B5" s="5" t="s">
        <v>174</v>
      </c>
      <c r="C5" s="337">
        <v>0</v>
      </c>
      <c r="D5" s="337"/>
      <c r="E5" s="337"/>
      <c r="F5" s="337"/>
      <c r="G5" s="337"/>
      <c r="H5" s="337"/>
      <c r="I5" s="337"/>
      <c r="J5" s="338"/>
    </row>
    <row r="6" spans="1:11" s="24" customFormat="1" ht="31.5" x14ac:dyDescent="0.25">
      <c r="A6" s="339" t="s">
        <v>876</v>
      </c>
      <c r="B6" s="5" t="s">
        <v>226</v>
      </c>
      <c r="C6" s="337">
        <v>0</v>
      </c>
      <c r="D6" s="337">
        <v>0</v>
      </c>
      <c r="E6" s="340">
        <v>0</v>
      </c>
      <c r="F6" s="340">
        <v>0</v>
      </c>
      <c r="G6" s="340">
        <v>1072230.3999999999</v>
      </c>
      <c r="H6" s="340">
        <v>1072230.3999999999</v>
      </c>
      <c r="I6" s="340">
        <v>1072230.3999999999</v>
      </c>
      <c r="J6" s="659">
        <v>1072230.3999999999</v>
      </c>
    </row>
    <row r="7" spans="1:11" s="24" customFormat="1" ht="31.5" x14ac:dyDescent="0.25">
      <c r="A7" s="339" t="s">
        <v>443</v>
      </c>
      <c r="B7" s="5" t="s">
        <v>225</v>
      </c>
      <c r="C7" s="337">
        <v>0</v>
      </c>
      <c r="D7" s="337">
        <v>0</v>
      </c>
      <c r="E7" s="340">
        <v>0</v>
      </c>
      <c r="F7" s="340">
        <v>0</v>
      </c>
      <c r="G7" s="340">
        <v>1505042.56</v>
      </c>
      <c r="H7" s="340">
        <v>1505042.56</v>
      </c>
      <c r="I7" s="340">
        <v>1505042.56</v>
      </c>
      <c r="J7" s="340">
        <v>1505042.56</v>
      </c>
    </row>
    <row r="8" spans="1:11" s="24" customFormat="1" x14ac:dyDescent="0.25">
      <c r="A8" s="339" t="s">
        <v>227</v>
      </c>
      <c r="B8" s="5" t="s">
        <v>228</v>
      </c>
      <c r="C8" s="337">
        <v>0</v>
      </c>
      <c r="D8" s="337">
        <v>0</v>
      </c>
      <c r="E8" s="340">
        <v>0</v>
      </c>
      <c r="F8" s="340">
        <v>0</v>
      </c>
      <c r="G8" s="340">
        <v>1736421.78</v>
      </c>
      <c r="H8" s="340">
        <v>1736421.78</v>
      </c>
      <c r="I8" s="340">
        <v>1736421.78</v>
      </c>
      <c r="J8" s="659">
        <v>1736421.78</v>
      </c>
    </row>
    <row r="9" spans="1:11" s="24" customFormat="1" x14ac:dyDescent="0.25">
      <c r="A9" s="339" t="s">
        <v>229</v>
      </c>
      <c r="B9" s="5" t="s">
        <v>230</v>
      </c>
      <c r="C9" s="337">
        <v>0</v>
      </c>
      <c r="D9" s="337">
        <v>0</v>
      </c>
      <c r="E9" s="337">
        <v>0</v>
      </c>
      <c r="F9" s="337">
        <v>894455.9</v>
      </c>
      <c r="G9" s="337">
        <v>1329903.1399999999</v>
      </c>
      <c r="H9" s="337">
        <v>1329903.1399999999</v>
      </c>
      <c r="I9" s="337">
        <v>1329903.1399999999</v>
      </c>
      <c r="J9" s="659">
        <v>1329903.1399999999</v>
      </c>
    </row>
    <row r="10" spans="1:11" s="24" customFormat="1" x14ac:dyDescent="0.25">
      <c r="A10" s="339" t="s">
        <v>231</v>
      </c>
      <c r="B10" s="5" t="s">
        <v>232</v>
      </c>
      <c r="C10" s="337">
        <v>0</v>
      </c>
      <c r="D10" s="337">
        <v>0</v>
      </c>
      <c r="E10" s="346">
        <v>1820975.93</v>
      </c>
      <c r="F10" s="346">
        <v>1820975.93</v>
      </c>
      <c r="G10" s="346">
        <v>3942632.15</v>
      </c>
      <c r="H10" s="346">
        <v>3942632.15</v>
      </c>
      <c r="I10" s="346">
        <v>3942632.15</v>
      </c>
      <c r="J10" s="470">
        <v>3942632.15</v>
      </c>
      <c r="K10" s="89"/>
    </row>
    <row r="11" spans="1:11" s="24" customFormat="1" x14ac:dyDescent="0.25">
      <c r="A11" s="339" t="s">
        <v>745</v>
      </c>
      <c r="B11" s="5" t="s">
        <v>746</v>
      </c>
      <c r="C11" s="337">
        <v>0</v>
      </c>
      <c r="D11" s="340">
        <v>0</v>
      </c>
      <c r="E11" s="347">
        <v>0</v>
      </c>
      <c r="F11" s="347">
        <v>1586923.49</v>
      </c>
      <c r="G11" s="347">
        <v>1586923.49</v>
      </c>
      <c r="H11" s="347">
        <v>1586923.49</v>
      </c>
      <c r="I11" s="347">
        <v>1586923.49</v>
      </c>
      <c r="J11" s="660">
        <v>1586923.49</v>
      </c>
      <c r="K11" s="89"/>
    </row>
    <row r="12" spans="1:11" s="24" customFormat="1" ht="31.5" x14ac:dyDescent="0.25">
      <c r="A12" s="493" t="s">
        <v>1002</v>
      </c>
      <c r="B12" s="495" t="s">
        <v>1003</v>
      </c>
      <c r="C12" s="515">
        <v>0</v>
      </c>
      <c r="D12" s="515">
        <v>0</v>
      </c>
      <c r="E12" s="516">
        <v>0</v>
      </c>
      <c r="F12" s="516">
        <v>0</v>
      </c>
      <c r="G12" s="516">
        <v>890989.87</v>
      </c>
      <c r="H12" s="516">
        <v>2280809.94</v>
      </c>
      <c r="I12" s="516">
        <v>2280809.94</v>
      </c>
      <c r="J12" s="518">
        <v>2280809.94</v>
      </c>
    </row>
    <row r="13" spans="1:11" s="24" customFormat="1" x14ac:dyDescent="0.25">
      <c r="A13" s="339" t="s">
        <v>906</v>
      </c>
      <c r="B13" s="5" t="s">
        <v>602</v>
      </c>
      <c r="C13" s="337">
        <v>0</v>
      </c>
      <c r="D13" s="337">
        <v>0</v>
      </c>
      <c r="E13" s="340">
        <v>0</v>
      </c>
      <c r="F13" s="340">
        <v>0</v>
      </c>
      <c r="G13" s="340">
        <v>828782.77</v>
      </c>
      <c r="H13" s="340">
        <v>828782.77</v>
      </c>
      <c r="I13" s="340">
        <v>828782.77</v>
      </c>
      <c r="J13" s="659">
        <v>828782.77</v>
      </c>
    </row>
    <row r="14" spans="1:11" s="24" customFormat="1" ht="47.25" x14ac:dyDescent="0.25">
      <c r="A14" s="6" t="s">
        <v>918</v>
      </c>
      <c r="B14" s="5" t="s">
        <v>939</v>
      </c>
      <c r="C14" s="337">
        <v>0</v>
      </c>
      <c r="D14" s="337">
        <v>0</v>
      </c>
      <c r="E14" s="340">
        <v>0</v>
      </c>
      <c r="F14" s="340">
        <v>0</v>
      </c>
      <c r="G14" s="340">
        <v>85433.72</v>
      </c>
      <c r="H14" s="340">
        <v>85433.72</v>
      </c>
      <c r="I14" s="340">
        <v>85433.72</v>
      </c>
      <c r="J14" s="659">
        <v>85433.72</v>
      </c>
    </row>
    <row r="15" spans="1:11" s="24" customFormat="1" x14ac:dyDescent="0.25">
      <c r="A15" s="339" t="s">
        <v>155</v>
      </c>
      <c r="B15" s="5" t="s">
        <v>250</v>
      </c>
      <c r="C15" s="337">
        <v>0</v>
      </c>
      <c r="D15" s="340">
        <v>0</v>
      </c>
      <c r="E15" s="340">
        <v>0</v>
      </c>
      <c r="F15" s="340">
        <v>15383710</v>
      </c>
      <c r="G15" s="340">
        <f>2519694+F15</f>
        <v>17903404</v>
      </c>
      <c r="H15" s="340">
        <f>5769186.44+G15</f>
        <v>23672590.440000001</v>
      </c>
      <c r="I15" s="340">
        <v>23672590.440000001</v>
      </c>
      <c r="J15" s="659">
        <v>23672590.440000001</v>
      </c>
      <c r="K15" s="89"/>
    </row>
    <row r="16" spans="1:11" s="24" customFormat="1" x14ac:dyDescent="0.25">
      <c r="A16" s="339" t="s">
        <v>234</v>
      </c>
      <c r="B16" s="5" t="s">
        <v>251</v>
      </c>
      <c r="C16" s="337">
        <v>0</v>
      </c>
      <c r="D16" s="340">
        <v>0</v>
      </c>
      <c r="E16" s="340">
        <v>121966.83</v>
      </c>
      <c r="F16" s="340">
        <f>2082963.58+E16</f>
        <v>2204930.41</v>
      </c>
      <c r="G16" s="340">
        <f>1243479.57+F16</f>
        <v>3448409.9800000004</v>
      </c>
      <c r="H16" s="340">
        <f>5654598+G16</f>
        <v>9103007.9800000004</v>
      </c>
      <c r="I16" s="340">
        <v>9103007.9800000004</v>
      </c>
      <c r="J16" s="659">
        <v>9103007.9800000004</v>
      </c>
      <c r="K16" s="89"/>
    </row>
    <row r="17" spans="1:14" s="24" customFormat="1" ht="31.5" x14ac:dyDescent="0.25">
      <c r="A17" s="339" t="s">
        <v>235</v>
      </c>
      <c r="B17" s="5" t="s">
        <v>252</v>
      </c>
      <c r="C17" s="337">
        <v>0</v>
      </c>
      <c r="D17" s="337">
        <v>0</v>
      </c>
      <c r="E17" s="337">
        <v>846234.74</v>
      </c>
      <c r="F17" s="337">
        <v>846234.74</v>
      </c>
      <c r="G17" s="337">
        <v>846234.74</v>
      </c>
      <c r="H17" s="337">
        <v>846234.74</v>
      </c>
      <c r="I17" s="337">
        <v>846234.74</v>
      </c>
      <c r="J17" s="338">
        <v>846234.74</v>
      </c>
      <c r="K17" s="89"/>
      <c r="L17" s="362"/>
    </row>
    <row r="18" spans="1:14" s="24" customFormat="1" ht="31.5" x14ac:dyDescent="0.25">
      <c r="A18" s="339" t="s">
        <v>236</v>
      </c>
      <c r="B18" s="5" t="s">
        <v>253</v>
      </c>
      <c r="C18" s="337">
        <v>0</v>
      </c>
      <c r="D18" s="337">
        <v>0</v>
      </c>
      <c r="E18" s="340">
        <v>0</v>
      </c>
      <c r="F18" s="340">
        <v>3014476.33</v>
      </c>
      <c r="G18" s="340">
        <f>4016437.23+F18</f>
        <v>7030913.5600000005</v>
      </c>
      <c r="H18" s="340">
        <v>7030913.5599999996</v>
      </c>
      <c r="I18" s="340">
        <v>7030913.5599999996</v>
      </c>
      <c r="J18" s="659">
        <v>7030913.5599999996</v>
      </c>
      <c r="K18" s="89"/>
    </row>
    <row r="19" spans="1:14" s="24" customFormat="1" ht="34.5" customHeight="1" x14ac:dyDescent="0.25">
      <c r="A19" s="339" t="s">
        <v>237</v>
      </c>
      <c r="B19" s="5" t="s">
        <v>238</v>
      </c>
      <c r="C19" s="337">
        <v>0</v>
      </c>
      <c r="D19" s="337">
        <v>0</v>
      </c>
      <c r="E19" s="340">
        <v>0</v>
      </c>
      <c r="F19" s="340">
        <v>1618032.16</v>
      </c>
      <c r="G19" s="340">
        <f>2179323.45+F19</f>
        <v>3797355.6100000003</v>
      </c>
      <c r="H19" s="340">
        <v>3797355.61</v>
      </c>
      <c r="I19" s="340">
        <v>3797355.61</v>
      </c>
      <c r="J19" s="659">
        <v>3797355.61</v>
      </c>
      <c r="K19" s="89"/>
    </row>
    <row r="20" spans="1:14" s="24" customFormat="1" ht="34.5" customHeight="1" x14ac:dyDescent="0.25">
      <c r="A20" s="339" t="s">
        <v>456</v>
      </c>
      <c r="B20" s="5" t="s">
        <v>508</v>
      </c>
      <c r="C20" s="337">
        <v>0</v>
      </c>
      <c r="D20" s="337">
        <v>0</v>
      </c>
      <c r="E20" s="340">
        <v>0</v>
      </c>
      <c r="F20" s="340">
        <v>5511131</v>
      </c>
      <c r="G20" s="340">
        <v>5511131</v>
      </c>
      <c r="H20" s="340">
        <v>5511131</v>
      </c>
      <c r="I20" s="340">
        <v>5511131</v>
      </c>
      <c r="J20" s="659">
        <v>5511131</v>
      </c>
      <c r="K20" s="89"/>
    </row>
    <row r="21" spans="1:14" s="24" customFormat="1" ht="35.25" customHeight="1" x14ac:dyDescent="0.25">
      <c r="A21" s="339" t="s">
        <v>239</v>
      </c>
      <c r="B21" s="5" t="s">
        <v>240</v>
      </c>
      <c r="C21" s="337">
        <v>0</v>
      </c>
      <c r="D21" s="337">
        <v>0</v>
      </c>
      <c r="E21" s="340">
        <v>0</v>
      </c>
      <c r="F21" s="340">
        <v>514000</v>
      </c>
      <c r="G21" s="340">
        <f>1716701.08+F21</f>
        <v>2230701.08</v>
      </c>
      <c r="H21" s="340">
        <v>2230701.08</v>
      </c>
      <c r="I21" s="340">
        <v>2230701.08</v>
      </c>
      <c r="J21" s="659">
        <v>2230701.08</v>
      </c>
      <c r="K21" s="89"/>
    </row>
    <row r="22" spans="1:14" s="24" customFormat="1" ht="31.5" x14ac:dyDescent="0.25">
      <c r="A22" s="339" t="s">
        <v>693</v>
      </c>
      <c r="B22" s="5" t="s">
        <v>254</v>
      </c>
      <c r="C22" s="337">
        <v>0</v>
      </c>
      <c r="D22" s="337">
        <v>0</v>
      </c>
      <c r="E22" s="337">
        <v>0</v>
      </c>
      <c r="F22" s="340">
        <v>227153</v>
      </c>
      <c r="G22" s="340">
        <v>227153</v>
      </c>
      <c r="H22" s="340">
        <f>113576.47+G22</f>
        <v>340729.47</v>
      </c>
      <c r="I22" s="340">
        <v>340729.47</v>
      </c>
      <c r="J22" s="659">
        <v>340729.47</v>
      </c>
      <c r="K22" s="89"/>
    </row>
    <row r="23" spans="1:14" s="24" customFormat="1" x14ac:dyDescent="0.25">
      <c r="A23" s="339" t="s">
        <v>241</v>
      </c>
      <c r="B23" s="5" t="s">
        <v>255</v>
      </c>
      <c r="C23" s="337">
        <v>0</v>
      </c>
      <c r="D23" s="340">
        <v>0</v>
      </c>
      <c r="E23" s="340">
        <v>0</v>
      </c>
      <c r="F23" s="340">
        <v>1327847.69</v>
      </c>
      <c r="G23" s="340">
        <f>4738870.54+F23</f>
        <v>6066718.2300000004</v>
      </c>
      <c r="H23" s="340">
        <v>6066718.2300000004</v>
      </c>
      <c r="I23" s="340">
        <v>6066718.2300000004</v>
      </c>
      <c r="J23" s="659">
        <v>6066718.2300000004</v>
      </c>
      <c r="K23" s="89"/>
      <c r="L23" s="415"/>
      <c r="M23" s="415"/>
      <c r="N23" s="415"/>
    </row>
    <row r="24" spans="1:14" s="24" customFormat="1" x14ac:dyDescent="0.25">
      <c r="A24" s="339" t="s">
        <v>242</v>
      </c>
      <c r="B24" s="5" t="s">
        <v>256</v>
      </c>
      <c r="C24" s="337">
        <v>0</v>
      </c>
      <c r="D24" s="337">
        <v>0</v>
      </c>
      <c r="E24" s="340">
        <v>4110566</v>
      </c>
      <c r="F24" s="340">
        <v>4110566</v>
      </c>
      <c r="G24" s="340">
        <v>4110566</v>
      </c>
      <c r="H24" s="340">
        <v>4110566</v>
      </c>
      <c r="I24" s="340">
        <v>4110566</v>
      </c>
      <c r="J24" s="659">
        <v>4110566</v>
      </c>
      <c r="K24" s="89"/>
    </row>
    <row r="25" spans="1:14" s="24" customFormat="1" ht="31.5" x14ac:dyDescent="0.25">
      <c r="A25" s="339" t="s">
        <v>243</v>
      </c>
      <c r="B25" s="5" t="s">
        <v>257</v>
      </c>
      <c r="C25" s="337">
        <v>0</v>
      </c>
      <c r="D25" s="337">
        <v>0</v>
      </c>
      <c r="E25" s="337">
        <v>0</v>
      </c>
      <c r="F25" s="337">
        <v>6176596.0499999998</v>
      </c>
      <c r="G25" s="337">
        <v>6176596.0499999998</v>
      </c>
      <c r="H25" s="337">
        <v>6176596.0499999998</v>
      </c>
      <c r="I25" s="337">
        <v>6176596.0499999998</v>
      </c>
      <c r="J25" s="338">
        <v>6176596.0499999998</v>
      </c>
      <c r="K25" s="89"/>
    </row>
    <row r="26" spans="1:14" s="24" customFormat="1" ht="47.25" x14ac:dyDescent="0.25">
      <c r="A26" s="339" t="s">
        <v>244</v>
      </c>
      <c r="B26" s="5" t="s">
        <v>258</v>
      </c>
      <c r="C26" s="337">
        <v>0</v>
      </c>
      <c r="D26" s="337">
        <v>0</v>
      </c>
      <c r="E26" s="337">
        <v>0</v>
      </c>
      <c r="F26" s="337">
        <v>22220315.75</v>
      </c>
      <c r="G26" s="337">
        <f>1171439.72+F26</f>
        <v>23391755.469999999</v>
      </c>
      <c r="H26" s="337">
        <v>23391755.469999999</v>
      </c>
      <c r="I26" s="337">
        <v>23391755.469999999</v>
      </c>
      <c r="J26" s="338">
        <v>23391755.469999999</v>
      </c>
      <c r="K26" s="89"/>
    </row>
    <row r="27" spans="1:14" s="24" customFormat="1" ht="19.5" customHeight="1" x14ac:dyDescent="0.25">
      <c r="A27" s="339" t="s">
        <v>245</v>
      </c>
      <c r="B27" s="5" t="s">
        <v>259</v>
      </c>
      <c r="C27" s="337">
        <v>0</v>
      </c>
      <c r="D27" s="337">
        <v>0</v>
      </c>
      <c r="E27" s="340">
        <v>0</v>
      </c>
      <c r="F27" s="340">
        <v>1318296.27</v>
      </c>
      <c r="G27" s="340">
        <v>1318296.27</v>
      </c>
      <c r="H27" s="340">
        <f>1889224.3+G27</f>
        <v>3207520.5700000003</v>
      </c>
      <c r="I27" s="340">
        <v>3207520.57</v>
      </c>
      <c r="J27" s="659">
        <v>3207520.57</v>
      </c>
      <c r="K27" s="89"/>
    </row>
    <row r="28" spans="1:14" s="24" customFormat="1" x14ac:dyDescent="0.25">
      <c r="A28" s="339" t="s">
        <v>246</v>
      </c>
      <c r="B28" s="5" t="s">
        <v>269</v>
      </c>
      <c r="C28" s="337">
        <v>0</v>
      </c>
      <c r="D28" s="337">
        <v>0</v>
      </c>
      <c r="E28" s="337">
        <v>0</v>
      </c>
      <c r="F28" s="337">
        <v>0</v>
      </c>
      <c r="G28" s="337">
        <v>0</v>
      </c>
      <c r="H28" s="337">
        <v>1930747.06</v>
      </c>
      <c r="I28" s="337">
        <v>1930747.06</v>
      </c>
      <c r="J28" s="338">
        <v>1930747.06</v>
      </c>
      <c r="K28" s="89"/>
    </row>
    <row r="29" spans="1:14" s="24" customFormat="1" x14ac:dyDescent="0.25">
      <c r="A29" s="339" t="s">
        <v>467</v>
      </c>
      <c r="B29" s="5" t="s">
        <v>272</v>
      </c>
      <c r="C29" s="337">
        <v>0</v>
      </c>
      <c r="D29" s="337">
        <v>0</v>
      </c>
      <c r="E29" s="337">
        <v>0</v>
      </c>
      <c r="F29" s="337">
        <v>75020</v>
      </c>
      <c r="G29" s="337">
        <v>75020</v>
      </c>
      <c r="H29" s="337">
        <v>75020</v>
      </c>
      <c r="I29" s="337">
        <v>75020</v>
      </c>
      <c r="J29" s="338">
        <v>75020</v>
      </c>
      <c r="K29" s="89"/>
    </row>
    <row r="30" spans="1:14" s="24" customFormat="1" ht="31.5" x14ac:dyDescent="0.25">
      <c r="A30" s="349" t="s">
        <v>247</v>
      </c>
      <c r="B30" s="5" t="s">
        <v>268</v>
      </c>
      <c r="C30" s="337">
        <v>0</v>
      </c>
      <c r="D30" s="337">
        <v>0</v>
      </c>
      <c r="E30" s="337">
        <v>0</v>
      </c>
      <c r="F30" s="340">
        <v>0</v>
      </c>
      <c r="G30" s="340">
        <v>0</v>
      </c>
      <c r="H30" s="340">
        <v>940513</v>
      </c>
      <c r="I30" s="340">
        <v>940513</v>
      </c>
      <c r="J30" s="659">
        <v>940513</v>
      </c>
      <c r="K30" s="89"/>
    </row>
    <row r="31" spans="1:14" s="24" customFormat="1" ht="31.5" x14ac:dyDescent="0.25">
      <c r="A31" s="352" t="s">
        <v>270</v>
      </c>
      <c r="B31" s="353" t="s">
        <v>271</v>
      </c>
      <c r="C31" s="337">
        <v>0</v>
      </c>
      <c r="D31" s="337">
        <v>0</v>
      </c>
      <c r="E31" s="337">
        <v>0</v>
      </c>
      <c r="F31" s="340">
        <v>0</v>
      </c>
      <c r="G31" s="340">
        <v>2262823.5299999998</v>
      </c>
      <c r="H31" s="340">
        <v>2262823.5299999998</v>
      </c>
      <c r="I31" s="340">
        <v>2262823.5299999998</v>
      </c>
      <c r="J31" s="659">
        <v>2262823.5299999998</v>
      </c>
      <c r="K31" s="89"/>
    </row>
    <row r="32" spans="1:14" s="24" customFormat="1" ht="31.5" x14ac:dyDescent="0.25">
      <c r="A32" s="6" t="s">
        <v>603</v>
      </c>
      <c r="B32" s="5" t="s">
        <v>248</v>
      </c>
      <c r="C32" s="337">
        <v>0</v>
      </c>
      <c r="D32" s="337">
        <v>0</v>
      </c>
      <c r="E32" s="340">
        <v>1336065.31</v>
      </c>
      <c r="F32" s="337">
        <f>1336065.31+E32</f>
        <v>2672130.62</v>
      </c>
      <c r="G32" s="340">
        <f>1336065.31+F32</f>
        <v>4008195.93</v>
      </c>
      <c r="H32" s="340">
        <f>1336065.31+G32</f>
        <v>5344261.24</v>
      </c>
      <c r="I32" s="337">
        <v>5344261.25</v>
      </c>
      <c r="J32" s="337">
        <v>5344261.25</v>
      </c>
      <c r="K32" s="89"/>
    </row>
    <row r="33" spans="1:11" s="24" customFormat="1" x14ac:dyDescent="0.25">
      <c r="A33" s="6" t="s">
        <v>260</v>
      </c>
      <c r="B33" s="2" t="s">
        <v>249</v>
      </c>
      <c r="C33" s="272">
        <v>0</v>
      </c>
      <c r="D33" s="272">
        <v>0</v>
      </c>
      <c r="E33" s="272">
        <v>0</v>
      </c>
      <c r="F33" s="661">
        <v>0</v>
      </c>
      <c r="G33" s="661">
        <v>866347.44</v>
      </c>
      <c r="H33" s="661">
        <v>866347.44</v>
      </c>
      <c r="I33" s="661">
        <v>866347.44</v>
      </c>
      <c r="J33" s="662">
        <v>866347.44</v>
      </c>
      <c r="K33" s="89"/>
    </row>
    <row r="34" spans="1:11" s="24" customFormat="1" ht="31.5" x14ac:dyDescent="0.25">
      <c r="A34" s="6" t="s">
        <v>262</v>
      </c>
      <c r="B34" s="5" t="s">
        <v>263</v>
      </c>
      <c r="C34" s="337">
        <v>0</v>
      </c>
      <c r="D34" s="337">
        <v>0</v>
      </c>
      <c r="E34" s="337">
        <v>0</v>
      </c>
      <c r="F34" s="340">
        <v>0</v>
      </c>
      <c r="G34" s="340">
        <v>4997234</v>
      </c>
      <c r="H34" s="340">
        <v>4997234</v>
      </c>
      <c r="I34" s="340">
        <v>4997234</v>
      </c>
      <c r="J34" s="659">
        <v>4997234</v>
      </c>
      <c r="K34" s="89"/>
    </row>
    <row r="35" spans="1:11" s="24" customFormat="1" x14ac:dyDescent="0.25">
      <c r="A35" s="339" t="s">
        <v>265</v>
      </c>
      <c r="B35" s="351" t="s">
        <v>266</v>
      </c>
      <c r="C35" s="337">
        <v>0</v>
      </c>
      <c r="D35" s="337">
        <v>0</v>
      </c>
      <c r="E35" s="340">
        <v>1095106</v>
      </c>
      <c r="F35" s="340">
        <v>1095106</v>
      </c>
      <c r="G35" s="340">
        <v>1095106</v>
      </c>
      <c r="H35" s="340">
        <v>1095106</v>
      </c>
      <c r="I35" s="340">
        <v>1095106</v>
      </c>
      <c r="J35" s="659">
        <v>1095106</v>
      </c>
      <c r="K35" s="89"/>
    </row>
    <row r="36" spans="1:11" s="24" customFormat="1" ht="16.5" thickBot="1" x14ac:dyDescent="0.3">
      <c r="A36" s="354" t="s">
        <v>264</v>
      </c>
      <c r="B36" s="355" t="s">
        <v>267</v>
      </c>
      <c r="C36" s="356">
        <v>0</v>
      </c>
      <c r="D36" s="356">
        <v>0</v>
      </c>
      <c r="E36" s="356">
        <v>0</v>
      </c>
      <c r="F36" s="357">
        <v>8688.6</v>
      </c>
      <c r="G36" s="357">
        <v>8688.6</v>
      </c>
      <c r="H36" s="357">
        <v>8688.6</v>
      </c>
      <c r="I36" s="357">
        <v>8688.6</v>
      </c>
      <c r="J36" s="663">
        <v>8688.6</v>
      </c>
      <c r="K36" s="89"/>
    </row>
    <row r="37" spans="1:11" s="24" customFormat="1" x14ac:dyDescent="0.25"/>
    <row r="38" spans="1:11" x14ac:dyDescent="0.25">
      <c r="C38" s="364"/>
      <c r="D38" s="364"/>
      <c r="E38" s="364"/>
      <c r="F38" s="362"/>
      <c r="G38" s="364"/>
      <c r="H38" s="364"/>
      <c r="I38" s="364"/>
      <c r="J38" s="364"/>
    </row>
  </sheetData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40" zoomScaleNormal="100" workbookViewId="0">
      <selection activeCell="H49" sqref="H49"/>
    </sheetView>
  </sheetViews>
  <sheetFormatPr defaultRowHeight="15.75" x14ac:dyDescent="0.25"/>
  <cols>
    <col min="1" max="1" width="9.140625" style="90"/>
    <col min="2" max="2" width="37" style="91" customWidth="1"/>
    <col min="3" max="3" width="17.85546875" style="24" customWidth="1"/>
    <col min="4" max="4" width="18.28515625" style="24" customWidth="1"/>
    <col min="5" max="5" width="18.5703125" style="92" customWidth="1"/>
    <col min="6" max="6" width="9.140625" style="24"/>
    <col min="7" max="8" width="12.42578125" style="24" bestFit="1" customWidth="1"/>
    <col min="9" max="16384" width="9.140625" style="24"/>
  </cols>
  <sheetData>
    <row r="1" spans="1:14" x14ac:dyDescent="0.25">
      <c r="F1" s="89"/>
      <c r="G1" s="89"/>
      <c r="H1" s="89"/>
      <c r="I1" s="89"/>
      <c r="J1" s="89"/>
      <c r="K1" s="89"/>
      <c r="L1" s="89"/>
      <c r="M1" s="89"/>
      <c r="N1" s="89"/>
    </row>
    <row r="2" spans="1:14" s="224" customFormat="1" x14ac:dyDescent="0.25">
      <c r="A2" s="365"/>
      <c r="B2" s="365" t="s">
        <v>273</v>
      </c>
      <c r="E2" s="366"/>
      <c r="F2" s="367"/>
      <c r="G2" s="367"/>
      <c r="H2" s="367"/>
      <c r="I2" s="367"/>
      <c r="J2" s="367"/>
      <c r="K2" s="367"/>
      <c r="L2" s="367"/>
      <c r="M2" s="367"/>
      <c r="N2" s="367"/>
    </row>
    <row r="3" spans="1:14" x14ac:dyDescent="0.25">
      <c r="F3" s="89"/>
      <c r="G3" s="89"/>
      <c r="H3" s="89"/>
      <c r="I3" s="89"/>
      <c r="J3" s="89"/>
      <c r="K3" s="89"/>
      <c r="L3" s="89"/>
      <c r="M3" s="89"/>
      <c r="N3" s="89"/>
    </row>
    <row r="4" spans="1:14" ht="16.5" thickBot="1" x14ac:dyDescent="0.3">
      <c r="A4" s="368"/>
      <c r="B4" s="369"/>
      <c r="C4" s="369"/>
      <c r="D4" s="369"/>
      <c r="E4" s="370"/>
      <c r="F4" s="89"/>
      <c r="G4" s="89"/>
      <c r="H4" s="89"/>
      <c r="I4" s="89"/>
      <c r="J4" s="89"/>
      <c r="K4" s="89"/>
      <c r="L4" s="89"/>
      <c r="M4" s="89"/>
      <c r="N4" s="89"/>
    </row>
    <row r="5" spans="1:14" ht="94.5" x14ac:dyDescent="0.25">
      <c r="A5" s="144" t="s">
        <v>274</v>
      </c>
      <c r="B5" s="145"/>
      <c r="C5" s="146" t="s">
        <v>275</v>
      </c>
      <c r="D5" s="146" t="s">
        <v>276</v>
      </c>
      <c r="E5" s="147" t="s">
        <v>597</v>
      </c>
      <c r="F5" s="89"/>
      <c r="G5" s="89"/>
      <c r="H5" s="89"/>
      <c r="I5" s="89"/>
      <c r="J5" s="89"/>
      <c r="K5" s="89"/>
      <c r="L5" s="89"/>
      <c r="M5" s="89"/>
      <c r="N5" s="89"/>
    </row>
    <row r="6" spans="1:14" ht="31.5" x14ac:dyDescent="0.25">
      <c r="A6" s="42">
        <v>1</v>
      </c>
      <c r="B6" s="151" t="s">
        <v>277</v>
      </c>
      <c r="C6" s="143"/>
      <c r="D6" s="143"/>
      <c r="E6" s="428"/>
      <c r="F6" s="89"/>
      <c r="G6" s="89"/>
      <c r="H6" s="89"/>
      <c r="I6" s="89"/>
      <c r="J6" s="89"/>
      <c r="K6" s="89"/>
      <c r="L6" s="89"/>
      <c r="M6" s="89"/>
      <c r="N6" s="89"/>
    </row>
    <row r="7" spans="1:14" ht="31.5" x14ac:dyDescent="0.25">
      <c r="A7" s="42">
        <v>2</v>
      </c>
      <c r="B7" s="151" t="s">
        <v>278</v>
      </c>
      <c r="C7" s="143"/>
      <c r="D7" s="143"/>
      <c r="E7" s="428"/>
      <c r="F7" s="89"/>
      <c r="G7" s="89"/>
      <c r="H7" s="89"/>
      <c r="I7" s="89"/>
      <c r="J7" s="89"/>
      <c r="K7" s="89"/>
      <c r="L7" s="89"/>
      <c r="M7" s="89"/>
      <c r="N7" s="89"/>
    </row>
    <row r="8" spans="1:14" ht="31.5" x14ac:dyDescent="0.25">
      <c r="A8" s="42">
        <v>3</v>
      </c>
      <c r="B8" s="151" t="s">
        <v>279</v>
      </c>
      <c r="C8" s="143"/>
      <c r="D8" s="143"/>
      <c r="E8" s="428"/>
      <c r="F8" s="89"/>
      <c r="G8" s="89"/>
      <c r="H8" s="89"/>
      <c r="I8" s="89"/>
      <c r="J8" s="89"/>
      <c r="K8" s="89"/>
      <c r="L8" s="89"/>
      <c r="M8" s="89"/>
      <c r="N8" s="89"/>
    </row>
    <row r="9" spans="1:14" ht="31.5" x14ac:dyDescent="0.25">
      <c r="A9" s="42">
        <v>4</v>
      </c>
      <c r="B9" s="151" t="s">
        <v>280</v>
      </c>
      <c r="C9" s="143"/>
      <c r="D9" s="143"/>
      <c r="E9" s="428"/>
      <c r="F9" s="89"/>
      <c r="G9" s="89"/>
      <c r="H9" s="89"/>
      <c r="I9" s="89"/>
      <c r="J9" s="89"/>
      <c r="K9" s="89"/>
      <c r="L9" s="89"/>
      <c r="M9" s="89"/>
      <c r="N9" s="89"/>
    </row>
    <row r="10" spans="1:14" ht="31.5" x14ac:dyDescent="0.25">
      <c r="A10" s="42">
        <v>5</v>
      </c>
      <c r="B10" s="151" t="s">
        <v>193</v>
      </c>
      <c r="C10" s="143">
        <v>3</v>
      </c>
      <c r="D10" s="143">
        <v>2</v>
      </c>
      <c r="E10" s="428">
        <v>6176596.0499999998</v>
      </c>
      <c r="F10" s="89"/>
      <c r="G10" s="89"/>
      <c r="H10" s="89"/>
      <c r="I10" s="89"/>
      <c r="J10" s="89"/>
      <c r="K10" s="89"/>
      <c r="L10" s="89"/>
      <c r="M10" s="89"/>
      <c r="N10" s="89"/>
    </row>
    <row r="11" spans="1:14" ht="31.5" x14ac:dyDescent="0.25">
      <c r="A11" s="42">
        <v>6</v>
      </c>
      <c r="B11" s="461" t="s">
        <v>281</v>
      </c>
      <c r="C11" s="143">
        <v>5</v>
      </c>
      <c r="D11" s="143">
        <v>1</v>
      </c>
      <c r="E11" s="428">
        <v>3711557.01</v>
      </c>
      <c r="F11" s="89"/>
      <c r="G11" s="89"/>
      <c r="H11" s="89"/>
      <c r="I11" s="89"/>
      <c r="J11" s="89"/>
      <c r="K11" s="89"/>
      <c r="L11" s="89"/>
      <c r="M11" s="89"/>
      <c r="N11" s="89"/>
    </row>
    <row r="12" spans="1:14" x14ac:dyDescent="0.25">
      <c r="A12" s="42">
        <v>7</v>
      </c>
      <c r="B12" s="461" t="s">
        <v>179</v>
      </c>
      <c r="C12" s="143">
        <v>6</v>
      </c>
      <c r="D12" s="143">
        <v>5</v>
      </c>
      <c r="E12" s="428">
        <v>19680198.449999999</v>
      </c>
      <c r="F12" s="89"/>
      <c r="G12" s="89"/>
      <c r="H12" s="89"/>
      <c r="I12" s="89"/>
      <c r="J12" s="89"/>
      <c r="K12" s="89"/>
      <c r="L12" s="89"/>
      <c r="M12" s="89"/>
      <c r="N12" s="89"/>
    </row>
    <row r="13" spans="1:14" ht="31.5" x14ac:dyDescent="0.25">
      <c r="A13" s="42">
        <v>8</v>
      </c>
      <c r="B13" s="151" t="s">
        <v>194</v>
      </c>
      <c r="C13" s="143">
        <v>1</v>
      </c>
      <c r="D13" s="143">
        <v>1</v>
      </c>
      <c r="E13" s="428">
        <v>4110566</v>
      </c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42">
        <v>9</v>
      </c>
      <c r="B14" s="151" t="s">
        <v>282</v>
      </c>
      <c r="C14" s="143"/>
      <c r="D14" s="143"/>
      <c r="E14" s="428"/>
      <c r="F14" s="89"/>
      <c r="G14" s="89"/>
      <c r="H14" s="89"/>
      <c r="I14" s="89"/>
      <c r="J14" s="89"/>
      <c r="K14" s="89"/>
      <c r="L14" s="89"/>
      <c r="M14" s="89"/>
      <c r="N14" s="89"/>
    </row>
    <row r="15" spans="1:14" x14ac:dyDescent="0.25">
      <c r="A15" s="42">
        <v>10</v>
      </c>
      <c r="B15" s="372" t="s">
        <v>283</v>
      </c>
      <c r="C15" s="143">
        <v>3</v>
      </c>
      <c r="D15" s="143">
        <v>3</v>
      </c>
      <c r="E15" s="428">
        <v>3516840.95</v>
      </c>
      <c r="F15" s="89"/>
      <c r="G15" s="89"/>
      <c r="H15" s="89"/>
      <c r="I15" s="89"/>
      <c r="J15" s="89"/>
      <c r="K15" s="89"/>
      <c r="L15" s="89"/>
      <c r="M15" s="89"/>
      <c r="N15" s="89"/>
    </row>
    <row r="16" spans="1:14" ht="31.5" x14ac:dyDescent="0.25">
      <c r="A16" s="42">
        <v>11</v>
      </c>
      <c r="B16" s="151" t="s">
        <v>196</v>
      </c>
      <c r="C16" s="143"/>
      <c r="D16" s="143"/>
      <c r="E16" s="428"/>
      <c r="F16" s="89"/>
      <c r="G16" s="89"/>
      <c r="H16" s="89"/>
      <c r="I16" s="89"/>
      <c r="J16" s="89"/>
      <c r="K16" s="89"/>
      <c r="L16" s="89"/>
      <c r="M16" s="89"/>
      <c r="N16" s="89"/>
    </row>
    <row r="17" spans="1:14" ht="31.5" x14ac:dyDescent="0.25">
      <c r="A17" s="42">
        <v>12</v>
      </c>
      <c r="B17" s="151" t="s">
        <v>177</v>
      </c>
      <c r="C17" s="143">
        <v>21</v>
      </c>
      <c r="D17" s="143">
        <v>7</v>
      </c>
      <c r="E17" s="428">
        <v>7137211.4100000001</v>
      </c>
      <c r="F17" s="89"/>
      <c r="G17" s="89"/>
      <c r="H17" s="89"/>
      <c r="I17" s="89"/>
      <c r="J17" s="89"/>
      <c r="K17" s="89"/>
      <c r="L17" s="89"/>
      <c r="M17" s="89"/>
      <c r="N17" s="89"/>
    </row>
    <row r="18" spans="1:14" ht="31.5" x14ac:dyDescent="0.25">
      <c r="A18" s="42">
        <v>13</v>
      </c>
      <c r="B18" s="151" t="s">
        <v>284</v>
      </c>
      <c r="C18" s="143">
        <v>1</v>
      </c>
      <c r="D18" s="143">
        <v>1</v>
      </c>
      <c r="E18" s="428">
        <v>4997234</v>
      </c>
      <c r="F18" s="89"/>
      <c r="G18" s="89"/>
      <c r="H18" s="89"/>
      <c r="I18" s="89"/>
      <c r="J18" s="89"/>
      <c r="K18" s="89"/>
      <c r="L18" s="89"/>
      <c r="M18" s="89"/>
      <c r="N18" s="89"/>
    </row>
    <row r="19" spans="1:14" ht="31.5" x14ac:dyDescent="0.25">
      <c r="A19" s="42">
        <v>14</v>
      </c>
      <c r="B19" s="151" t="s">
        <v>285</v>
      </c>
      <c r="C19" s="143">
        <v>2</v>
      </c>
      <c r="D19" s="143">
        <v>2</v>
      </c>
      <c r="E19" s="428">
        <v>165000000</v>
      </c>
      <c r="F19" s="89"/>
      <c r="G19" s="89"/>
      <c r="H19" s="89"/>
      <c r="I19" s="89"/>
      <c r="J19" s="89"/>
      <c r="K19" s="89"/>
      <c r="L19" s="89"/>
      <c r="M19" s="89"/>
      <c r="N19" s="89"/>
    </row>
    <row r="20" spans="1:14" x14ac:dyDescent="0.25">
      <c r="A20" s="42">
        <v>15</v>
      </c>
      <c r="B20" s="151" t="s">
        <v>286</v>
      </c>
      <c r="C20" s="143"/>
      <c r="D20" s="143"/>
      <c r="E20" s="428"/>
      <c r="F20" s="89"/>
      <c r="G20" s="89"/>
      <c r="H20" s="89"/>
      <c r="I20" s="89"/>
      <c r="J20" s="89"/>
      <c r="K20" s="89"/>
      <c r="L20" s="89"/>
      <c r="M20" s="89"/>
      <c r="N20" s="89"/>
    </row>
    <row r="21" spans="1:14" x14ac:dyDescent="0.25">
      <c r="A21" s="42">
        <v>16</v>
      </c>
      <c r="B21" s="151" t="s">
        <v>287</v>
      </c>
      <c r="C21" s="143"/>
      <c r="D21" s="143"/>
      <c r="E21" s="428"/>
      <c r="F21" s="89"/>
      <c r="G21" s="89"/>
      <c r="H21" s="89"/>
      <c r="I21" s="89"/>
      <c r="J21" s="89"/>
      <c r="K21" s="89"/>
      <c r="L21" s="89"/>
      <c r="M21" s="89"/>
      <c r="N21" s="89"/>
    </row>
    <row r="22" spans="1:14" ht="31.5" x14ac:dyDescent="0.25">
      <c r="A22" s="42">
        <v>17</v>
      </c>
      <c r="B22" s="151" t="s">
        <v>288</v>
      </c>
      <c r="C22" s="143"/>
      <c r="D22" s="143"/>
      <c r="E22" s="428"/>
      <c r="F22" s="89"/>
      <c r="G22" s="89"/>
      <c r="H22" s="89"/>
      <c r="I22" s="89"/>
      <c r="J22" s="89"/>
      <c r="K22" s="89"/>
      <c r="L22" s="89"/>
      <c r="M22" s="89"/>
      <c r="N22" s="89"/>
    </row>
    <row r="23" spans="1:14" x14ac:dyDescent="0.25">
      <c r="A23" s="42">
        <v>18</v>
      </c>
      <c r="B23" s="151" t="s">
        <v>289</v>
      </c>
      <c r="C23" s="143"/>
      <c r="D23" s="143"/>
      <c r="E23" s="428"/>
      <c r="F23" s="89"/>
      <c r="G23" s="89"/>
      <c r="H23" s="89"/>
      <c r="I23" s="89"/>
      <c r="J23" s="89"/>
      <c r="K23" s="89"/>
      <c r="L23" s="89"/>
      <c r="M23" s="89"/>
      <c r="N23" s="89"/>
    </row>
    <row r="24" spans="1:14" ht="78.75" x14ac:dyDescent="0.25">
      <c r="A24" s="42">
        <v>19</v>
      </c>
      <c r="B24" s="151" t="s">
        <v>687</v>
      </c>
      <c r="C24" s="143">
        <v>14</v>
      </c>
      <c r="D24" s="143">
        <v>6</v>
      </c>
      <c r="E24" s="428">
        <v>851728.58</v>
      </c>
      <c r="F24" s="89"/>
      <c r="G24" s="89"/>
      <c r="H24" s="89"/>
      <c r="I24" s="89"/>
      <c r="J24" s="89"/>
      <c r="K24" s="89"/>
      <c r="L24" s="89"/>
      <c r="M24" s="89"/>
      <c r="N24" s="89"/>
    </row>
    <row r="25" spans="1:14" x14ac:dyDescent="0.25">
      <c r="A25" s="42">
        <v>20</v>
      </c>
      <c r="B25" s="151" t="s">
        <v>290</v>
      </c>
      <c r="C25" s="143"/>
      <c r="D25" s="143"/>
      <c r="E25" s="428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31.5" x14ac:dyDescent="0.25">
      <c r="A26" s="42">
        <v>21</v>
      </c>
      <c r="B26" s="151" t="s">
        <v>291</v>
      </c>
      <c r="C26" s="143"/>
      <c r="D26" s="143"/>
      <c r="E26" s="428"/>
      <c r="F26" s="89"/>
      <c r="G26" s="89"/>
      <c r="H26" s="89"/>
      <c r="I26" s="89"/>
      <c r="J26" s="89"/>
      <c r="K26" s="89"/>
      <c r="L26" s="89"/>
      <c r="M26" s="89"/>
      <c r="N26" s="89"/>
    </row>
    <row r="27" spans="1:14" ht="31.5" x14ac:dyDescent="0.25">
      <c r="A27" s="42">
        <v>22</v>
      </c>
      <c r="B27" s="387" t="s">
        <v>292</v>
      </c>
      <c r="C27" s="143">
        <v>6</v>
      </c>
      <c r="D27" s="143">
        <v>6</v>
      </c>
      <c r="E27" s="428">
        <v>1736421.78</v>
      </c>
      <c r="F27" s="89"/>
      <c r="G27" s="89"/>
      <c r="H27" s="89"/>
      <c r="I27" s="89"/>
      <c r="J27" s="89"/>
      <c r="K27" s="89"/>
      <c r="L27" s="89"/>
      <c r="M27" s="89"/>
      <c r="N27" s="89"/>
    </row>
    <row r="28" spans="1:14" ht="31.5" x14ac:dyDescent="0.25">
      <c r="A28" s="42">
        <v>23</v>
      </c>
      <c r="B28" s="151" t="s">
        <v>293</v>
      </c>
      <c r="C28" s="143">
        <v>7</v>
      </c>
      <c r="D28" s="143">
        <v>7</v>
      </c>
      <c r="E28" s="428">
        <v>1346402.59</v>
      </c>
      <c r="F28" s="89"/>
      <c r="G28" s="89"/>
      <c r="H28" s="89"/>
      <c r="I28" s="89"/>
      <c r="J28" s="89"/>
      <c r="K28" s="89"/>
      <c r="L28" s="89"/>
      <c r="M28" s="89"/>
      <c r="N28" s="89"/>
    </row>
    <row r="29" spans="1:14" ht="31.5" x14ac:dyDescent="0.25">
      <c r="A29" s="42">
        <v>24</v>
      </c>
      <c r="B29" s="151" t="s">
        <v>294</v>
      </c>
      <c r="C29" s="143">
        <v>6</v>
      </c>
      <c r="D29" s="143">
        <v>6</v>
      </c>
      <c r="E29" s="428">
        <v>1290435.46</v>
      </c>
      <c r="F29" s="89"/>
      <c r="G29" s="89"/>
      <c r="H29" s="89"/>
      <c r="I29" s="89"/>
      <c r="J29" s="89"/>
      <c r="K29" s="89"/>
      <c r="L29" s="89"/>
      <c r="M29" s="89"/>
      <c r="N29" s="89"/>
    </row>
    <row r="30" spans="1:14" ht="31.5" x14ac:dyDescent="0.25">
      <c r="A30" s="42">
        <v>25</v>
      </c>
      <c r="B30" s="151" t="s">
        <v>295</v>
      </c>
      <c r="C30" s="143">
        <v>3</v>
      </c>
      <c r="D30" s="143">
        <v>3</v>
      </c>
      <c r="E30" s="428">
        <v>3248590.92</v>
      </c>
      <c r="F30" s="89"/>
      <c r="G30" s="89"/>
      <c r="H30" s="89"/>
      <c r="I30" s="89"/>
      <c r="J30" s="89"/>
      <c r="K30" s="89"/>
      <c r="L30" s="89"/>
      <c r="M30" s="89"/>
      <c r="N30" s="89"/>
    </row>
    <row r="31" spans="1:14" x14ac:dyDescent="0.25">
      <c r="A31" s="42">
        <v>26</v>
      </c>
      <c r="B31" s="151" t="s">
        <v>296</v>
      </c>
      <c r="C31" s="143">
        <v>4</v>
      </c>
      <c r="D31" s="143">
        <v>3</v>
      </c>
      <c r="E31" s="428">
        <v>1088502</v>
      </c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31.5" x14ac:dyDescent="0.25">
      <c r="A32" s="42">
        <v>27</v>
      </c>
      <c r="B32" s="475" t="s">
        <v>994</v>
      </c>
      <c r="C32" s="504">
        <v>20</v>
      </c>
      <c r="D32" s="504">
        <v>20</v>
      </c>
      <c r="E32" s="518">
        <v>3867733.45</v>
      </c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63" x14ac:dyDescent="0.25">
      <c r="A33" s="42">
        <v>28</v>
      </c>
      <c r="B33" s="151" t="s">
        <v>224</v>
      </c>
      <c r="C33" s="143">
        <v>18</v>
      </c>
      <c r="D33" s="143">
        <v>6</v>
      </c>
      <c r="E33" s="428">
        <v>9208140</v>
      </c>
      <c r="F33" s="89"/>
      <c r="G33" s="89"/>
      <c r="H33" s="89"/>
      <c r="I33" s="89"/>
      <c r="J33" s="89"/>
      <c r="K33" s="89"/>
      <c r="L33" s="89"/>
      <c r="M33" s="89"/>
      <c r="N33" s="89"/>
    </row>
    <row r="34" spans="1:14" ht="63" x14ac:dyDescent="0.25">
      <c r="A34" s="42">
        <v>29</v>
      </c>
      <c r="B34" s="151" t="s">
        <v>182</v>
      </c>
      <c r="C34" s="143">
        <v>27</v>
      </c>
      <c r="D34" s="143">
        <v>19</v>
      </c>
      <c r="E34" s="428">
        <v>22921539.559999999</v>
      </c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47.25" x14ac:dyDescent="0.25">
      <c r="A35" s="42">
        <v>30</v>
      </c>
      <c r="B35" s="151" t="s">
        <v>216</v>
      </c>
      <c r="C35" s="143">
        <v>10</v>
      </c>
      <c r="D35" s="143">
        <v>4</v>
      </c>
      <c r="E35" s="428">
        <v>2761790</v>
      </c>
      <c r="F35" s="89"/>
      <c r="G35" s="89"/>
      <c r="H35" s="89"/>
      <c r="I35" s="89"/>
      <c r="J35" s="89"/>
      <c r="K35" s="89"/>
      <c r="L35" s="89"/>
      <c r="M35" s="89"/>
      <c r="N35" s="89"/>
    </row>
    <row r="36" spans="1:14" ht="78.75" x14ac:dyDescent="0.25">
      <c r="A36" s="42">
        <v>31</v>
      </c>
      <c r="B36" s="151" t="s">
        <v>176</v>
      </c>
      <c r="C36" s="143">
        <v>3</v>
      </c>
      <c r="D36" s="143">
        <v>3</v>
      </c>
      <c r="E36" s="428">
        <v>1640864</v>
      </c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47.25" x14ac:dyDescent="0.25">
      <c r="A37" s="42">
        <v>32</v>
      </c>
      <c r="B37" s="468" t="s">
        <v>184</v>
      </c>
      <c r="C37" s="143">
        <v>9</v>
      </c>
      <c r="D37" s="143">
        <v>9</v>
      </c>
      <c r="E37" s="428">
        <v>2143749.66</v>
      </c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47.25" x14ac:dyDescent="0.25">
      <c r="A38" s="42">
        <v>33</v>
      </c>
      <c r="B38" s="151" t="s">
        <v>298</v>
      </c>
      <c r="C38" s="143">
        <v>6</v>
      </c>
      <c r="D38" s="143">
        <v>6</v>
      </c>
      <c r="E38" s="428">
        <v>8863195.5999999996</v>
      </c>
      <c r="F38" s="89"/>
      <c r="G38" s="89"/>
      <c r="H38" s="89"/>
      <c r="I38" s="89"/>
      <c r="J38" s="89"/>
      <c r="K38" s="89"/>
      <c r="L38" s="89"/>
      <c r="M38" s="89"/>
      <c r="N38" s="89"/>
    </row>
    <row r="39" spans="1:14" ht="63" x14ac:dyDescent="0.25">
      <c r="A39" s="42">
        <v>34</v>
      </c>
      <c r="B39" s="151" t="s">
        <v>215</v>
      </c>
      <c r="C39" s="143">
        <v>4</v>
      </c>
      <c r="D39" s="143">
        <v>3</v>
      </c>
      <c r="E39" s="428">
        <v>4153251</v>
      </c>
      <c r="F39" s="89"/>
      <c r="G39" s="89"/>
      <c r="H39" s="89"/>
      <c r="I39" s="89"/>
      <c r="J39" s="89"/>
      <c r="K39" s="89"/>
      <c r="L39" s="89"/>
      <c r="M39" s="89"/>
      <c r="N39" s="89"/>
    </row>
    <row r="40" spans="1:14" x14ac:dyDescent="0.25">
      <c r="A40" s="42">
        <v>35</v>
      </c>
      <c r="B40" s="151" t="s">
        <v>299</v>
      </c>
      <c r="C40" s="143"/>
      <c r="D40" s="143"/>
      <c r="E40" s="428"/>
      <c r="F40" s="89"/>
      <c r="G40" s="89"/>
      <c r="H40" s="89"/>
      <c r="I40" s="89"/>
      <c r="J40" s="89"/>
      <c r="K40" s="89"/>
      <c r="L40" s="89"/>
      <c r="M40" s="89"/>
      <c r="N40" s="89"/>
    </row>
    <row r="41" spans="1:14" ht="47.25" x14ac:dyDescent="0.25">
      <c r="A41" s="42">
        <v>36</v>
      </c>
      <c r="B41" s="151" t="s">
        <v>181</v>
      </c>
      <c r="C41" s="143">
        <v>3</v>
      </c>
      <c r="D41" s="143">
        <v>1</v>
      </c>
      <c r="E41" s="428">
        <v>594232</v>
      </c>
      <c r="F41" s="89"/>
      <c r="G41" s="89"/>
      <c r="H41" s="89"/>
      <c r="I41" s="89"/>
      <c r="J41" s="89"/>
      <c r="K41" s="89"/>
      <c r="L41" s="89"/>
      <c r="M41" s="89"/>
      <c r="N41" s="89"/>
    </row>
    <row r="42" spans="1:14" ht="47.25" x14ac:dyDescent="0.25">
      <c r="A42" s="42">
        <v>37</v>
      </c>
      <c r="B42" s="151" t="s">
        <v>300</v>
      </c>
      <c r="C42" s="143">
        <v>1</v>
      </c>
      <c r="D42" s="143">
        <v>1</v>
      </c>
      <c r="E42" s="428">
        <v>1095106</v>
      </c>
      <c r="F42" s="89"/>
      <c r="G42" s="89"/>
      <c r="H42" s="89"/>
      <c r="I42" s="89"/>
      <c r="J42" s="89"/>
      <c r="K42" s="89"/>
      <c r="L42" s="89"/>
      <c r="M42" s="89"/>
      <c r="N42" s="89"/>
    </row>
    <row r="43" spans="1:14" ht="47.25" x14ac:dyDescent="0.25">
      <c r="A43" s="42">
        <v>38</v>
      </c>
      <c r="B43" s="151" t="s">
        <v>301</v>
      </c>
      <c r="C43" s="143">
        <v>8</v>
      </c>
      <c r="D43" s="143">
        <v>8</v>
      </c>
      <c r="E43" s="428">
        <v>2519310.2200000002</v>
      </c>
      <c r="F43" s="89"/>
      <c r="G43" s="89"/>
      <c r="H43" s="89"/>
      <c r="I43" s="89"/>
      <c r="J43" s="89"/>
      <c r="K43" s="89"/>
      <c r="L43" s="89"/>
      <c r="M43" s="89"/>
      <c r="N43" s="89"/>
    </row>
    <row r="44" spans="1:14" ht="31.5" x14ac:dyDescent="0.25">
      <c r="A44" s="42">
        <v>39</v>
      </c>
      <c r="B44" s="151" t="s">
        <v>670</v>
      </c>
      <c r="C44" s="143"/>
      <c r="D44" s="143"/>
      <c r="E44" s="428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25">
      <c r="A45" s="42">
        <v>40</v>
      </c>
      <c r="B45" s="151" t="s">
        <v>178</v>
      </c>
      <c r="C45" s="143">
        <v>3</v>
      </c>
      <c r="D45" s="143">
        <v>2</v>
      </c>
      <c r="E45" s="428">
        <v>619417.67000000004</v>
      </c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31.5" x14ac:dyDescent="0.25">
      <c r="A46" s="42">
        <v>41</v>
      </c>
      <c r="B46" s="151" t="s">
        <v>302</v>
      </c>
      <c r="C46" s="143">
        <v>3</v>
      </c>
      <c r="D46" s="143"/>
      <c r="E46" s="428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25">
      <c r="A47" s="42">
        <v>42</v>
      </c>
      <c r="B47" s="151" t="s">
        <v>303</v>
      </c>
      <c r="C47" s="143">
        <v>1</v>
      </c>
      <c r="D47" s="143">
        <v>1</v>
      </c>
      <c r="E47" s="428">
        <v>113576.47</v>
      </c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25">
      <c r="A48" s="42">
        <v>43</v>
      </c>
      <c r="B48" s="151" t="s">
        <v>304</v>
      </c>
      <c r="C48" s="143"/>
      <c r="D48" s="143"/>
      <c r="E48" s="428"/>
      <c r="F48" s="89"/>
      <c r="G48" s="89"/>
      <c r="H48" s="89"/>
      <c r="I48" s="89"/>
      <c r="J48" s="89"/>
      <c r="K48" s="89"/>
      <c r="L48" s="89"/>
      <c r="M48" s="89"/>
      <c r="N48" s="89"/>
    </row>
    <row r="49" spans="1:14" ht="31.5" x14ac:dyDescent="0.25">
      <c r="A49" s="42">
        <v>44</v>
      </c>
      <c r="B49" s="151" t="s">
        <v>305</v>
      </c>
      <c r="C49" s="143">
        <v>1</v>
      </c>
      <c r="D49" s="143">
        <v>1</v>
      </c>
      <c r="E49" s="428">
        <v>1362918</v>
      </c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31.5" x14ac:dyDescent="0.25">
      <c r="A50" s="42">
        <v>45</v>
      </c>
      <c r="B50" s="151" t="s">
        <v>306</v>
      </c>
      <c r="C50" s="143">
        <v>2</v>
      </c>
      <c r="D50" s="143">
        <v>0</v>
      </c>
      <c r="E50" s="428">
        <v>0</v>
      </c>
      <c r="F50" s="89"/>
      <c r="G50" s="89"/>
      <c r="H50" s="89"/>
      <c r="I50" s="89"/>
      <c r="J50" s="89"/>
      <c r="K50" s="89"/>
      <c r="L50" s="89"/>
      <c r="M50" s="89"/>
      <c r="N50" s="89"/>
    </row>
    <row r="51" spans="1:14" ht="31.5" x14ac:dyDescent="0.25">
      <c r="A51" s="42">
        <v>46</v>
      </c>
      <c r="B51" s="151" t="s">
        <v>307</v>
      </c>
      <c r="C51" s="143">
        <v>1</v>
      </c>
      <c r="D51" s="143">
        <v>0</v>
      </c>
      <c r="E51" s="428">
        <v>0</v>
      </c>
      <c r="F51" s="89"/>
      <c r="G51" s="89"/>
      <c r="H51" s="89"/>
      <c r="I51" s="89"/>
      <c r="J51" s="89"/>
      <c r="K51" s="89"/>
      <c r="L51" s="89"/>
      <c r="M51" s="89"/>
      <c r="N51" s="89"/>
    </row>
    <row r="52" spans="1:14" ht="47.25" x14ac:dyDescent="0.25">
      <c r="A52" s="42">
        <v>47</v>
      </c>
      <c r="B52" s="468" t="s">
        <v>308</v>
      </c>
      <c r="C52" s="143" t="s">
        <v>940</v>
      </c>
      <c r="D52" s="143" t="s">
        <v>941</v>
      </c>
      <c r="E52" s="470" t="s">
        <v>942</v>
      </c>
      <c r="F52" s="89"/>
      <c r="G52" s="89"/>
      <c r="H52" s="89"/>
      <c r="I52" s="89"/>
      <c r="J52" s="89"/>
      <c r="K52" s="89"/>
      <c r="L52" s="89"/>
      <c r="M52" s="89"/>
      <c r="N52" s="89"/>
    </row>
    <row r="53" spans="1:14" ht="31.5" x14ac:dyDescent="0.25">
      <c r="A53" s="42">
        <v>48</v>
      </c>
      <c r="B53" s="430" t="s">
        <v>309</v>
      </c>
      <c r="C53" s="143"/>
      <c r="D53" s="143"/>
      <c r="E53" s="428"/>
      <c r="F53" s="89"/>
      <c r="G53" s="89"/>
      <c r="H53" s="89"/>
      <c r="I53" s="89"/>
      <c r="J53" s="89"/>
      <c r="K53" s="89"/>
      <c r="L53" s="89"/>
      <c r="M53" s="89"/>
      <c r="N53" s="89"/>
    </row>
    <row r="54" spans="1:14" x14ac:dyDescent="0.25">
      <c r="A54" s="42">
        <v>49</v>
      </c>
      <c r="B54" s="430" t="s">
        <v>310</v>
      </c>
      <c r="C54" s="143">
        <v>2</v>
      </c>
      <c r="D54" s="143">
        <v>2</v>
      </c>
      <c r="E54" s="428">
        <v>1091423.33</v>
      </c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16.5" thickBot="1" x14ac:dyDescent="0.3">
      <c r="A55" s="148">
        <v>50</v>
      </c>
      <c r="B55" s="149" t="s">
        <v>180</v>
      </c>
      <c r="C55" s="150">
        <v>45</v>
      </c>
      <c r="D55" s="150">
        <v>2</v>
      </c>
      <c r="E55" s="429" t="s">
        <v>598</v>
      </c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25">
      <c r="E56" s="359"/>
      <c r="F56" s="89"/>
      <c r="G56" s="89"/>
      <c r="H56" s="89"/>
      <c r="I56" s="89"/>
      <c r="J56" s="89"/>
      <c r="K56" s="89"/>
      <c r="L56" s="89"/>
      <c r="M56" s="89"/>
      <c r="N56" s="89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ANTRAS</cp:lastModifiedBy>
  <cp:lastPrinted>2018-10-24T15:07:24Z</cp:lastPrinted>
  <dcterms:created xsi:type="dcterms:W3CDTF">2015-07-09T12:05:50Z</dcterms:created>
  <dcterms:modified xsi:type="dcterms:W3CDTF">2018-10-25T10:54:46Z</dcterms:modified>
</cp:coreProperties>
</file>